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4\"/>
    </mc:Choice>
  </mc:AlternateContent>
  <xr:revisionPtr revIDLastSave="0" documentId="13_ncr:1_{61D9F812-720B-4202-8BEE-D1EC12856F0D}" xr6:coauthVersionLast="47" xr6:coauthVersionMax="47" xr10:uidLastSave="{00000000-0000-0000-0000-000000000000}"/>
  <bookViews>
    <workbookView xWindow="20370" yWindow="-120" windowWidth="29040" windowHeight="15720" tabRatio="923" xr2:uid="{00000000-000D-0000-FFFF-FFFF00000000}"/>
  </bookViews>
  <sheets>
    <sheet name="CxC" sheetId="180" r:id="rId1"/>
  </sheets>
  <externalReferences>
    <externalReference r:id="rId2"/>
  </externalReferences>
  <definedNames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36" i="180" l="1"/>
  <c r="AU535" i="180"/>
  <c r="AU534" i="180"/>
  <c r="R536" i="180"/>
  <c r="R535" i="180"/>
  <c r="R534" i="180"/>
  <c r="AT533" i="180" l="1"/>
  <c r="AT532" i="180"/>
  <c r="AT531" i="180"/>
  <c r="AT530" i="180"/>
  <c r="AT529" i="180"/>
  <c r="AT528" i="180"/>
  <c r="AT527" i="180"/>
  <c r="AT526" i="180"/>
  <c r="AT525" i="180"/>
  <c r="AT524" i="180"/>
  <c r="AT523" i="180"/>
  <c r="AT522" i="180"/>
  <c r="AT521" i="180"/>
  <c r="AT520" i="180"/>
  <c r="AT519" i="180"/>
  <c r="AT518" i="180"/>
  <c r="AT517" i="180"/>
  <c r="AT516" i="180"/>
  <c r="AT515" i="180"/>
  <c r="AT514" i="180"/>
  <c r="AT513" i="180"/>
  <c r="AT512" i="180"/>
  <c r="AT511" i="180"/>
  <c r="AT510" i="180"/>
  <c r="AT509" i="180"/>
  <c r="AT508" i="180"/>
  <c r="AT507" i="180"/>
  <c r="AT506" i="180"/>
  <c r="AT505" i="180"/>
  <c r="AT504" i="180"/>
  <c r="AT503" i="180"/>
  <c r="AT502" i="180"/>
  <c r="AT501" i="180"/>
  <c r="AT500" i="180"/>
  <c r="AT499" i="180"/>
  <c r="AT498" i="180"/>
  <c r="AT497" i="180"/>
  <c r="AT496" i="180"/>
  <c r="AT495" i="180"/>
  <c r="AT494" i="180"/>
  <c r="AT493" i="180"/>
  <c r="AT492" i="180"/>
  <c r="AT491" i="180"/>
  <c r="AT490" i="180"/>
  <c r="AT489" i="180"/>
  <c r="AT488" i="180"/>
  <c r="AT487" i="180"/>
  <c r="AT486" i="180"/>
  <c r="AT485" i="180"/>
  <c r="AT484" i="180"/>
  <c r="AT483" i="180"/>
  <c r="AT482" i="180"/>
  <c r="AT481" i="180"/>
  <c r="AT480" i="180"/>
  <c r="AT479" i="180"/>
  <c r="AT478" i="180"/>
  <c r="AT477" i="180"/>
  <c r="AT476" i="180"/>
  <c r="AT475" i="180"/>
  <c r="AT474" i="180"/>
  <c r="AT473" i="180"/>
  <c r="AT472" i="180"/>
  <c r="AT471" i="180"/>
  <c r="AT470" i="180"/>
  <c r="AT469" i="180"/>
  <c r="AT468" i="180"/>
  <c r="AT467" i="180"/>
  <c r="AT466" i="180"/>
  <c r="AT465" i="180"/>
  <c r="AT464" i="180"/>
  <c r="AT463" i="180"/>
  <c r="AT462" i="180"/>
  <c r="AT461" i="180"/>
  <c r="AT460" i="180"/>
  <c r="AT459" i="180"/>
  <c r="AT458" i="180"/>
  <c r="AT457" i="180"/>
  <c r="AT456" i="180"/>
  <c r="AT455" i="180"/>
  <c r="AT454" i="180"/>
  <c r="AT453" i="180"/>
  <c r="AT452" i="180"/>
  <c r="AT451" i="180"/>
  <c r="AT450" i="180"/>
  <c r="AT449" i="180"/>
  <c r="AT448" i="180"/>
  <c r="AT447" i="180"/>
  <c r="AT446" i="180"/>
  <c r="AT445" i="180"/>
  <c r="AT444" i="180"/>
  <c r="AT443" i="180"/>
  <c r="AT442" i="180"/>
  <c r="AT441" i="180"/>
  <c r="AT440" i="180"/>
  <c r="AT439" i="180"/>
  <c r="AT438" i="180"/>
  <c r="AT437" i="180"/>
  <c r="AT436" i="180"/>
  <c r="AT435" i="180"/>
  <c r="AT434" i="180"/>
  <c r="AT433" i="180"/>
  <c r="AT432" i="180"/>
  <c r="AT431" i="180"/>
  <c r="AT430" i="180"/>
  <c r="AT429" i="180"/>
  <c r="AT428" i="180"/>
  <c r="AT427" i="180"/>
  <c r="AT426" i="180"/>
  <c r="AT425" i="180"/>
  <c r="AT424" i="180"/>
  <c r="AT423" i="180"/>
  <c r="AT422" i="180"/>
  <c r="AT421" i="180"/>
  <c r="AT420" i="180"/>
  <c r="AT419" i="180"/>
  <c r="AT418" i="180"/>
  <c r="AT417" i="180"/>
  <c r="AT416" i="180"/>
  <c r="AT415" i="180"/>
  <c r="AT414" i="180"/>
  <c r="AT413" i="180"/>
  <c r="AT412" i="180"/>
  <c r="AT411" i="180"/>
  <c r="AT410" i="180"/>
  <c r="AT409" i="180"/>
  <c r="AT408" i="180"/>
  <c r="AT407" i="180"/>
  <c r="AT406" i="180"/>
  <c r="AT405" i="180"/>
  <c r="AT404" i="180"/>
  <c r="AT403" i="180"/>
  <c r="AT402" i="180"/>
  <c r="AT401" i="180"/>
  <c r="AT400" i="180"/>
  <c r="AT399" i="180"/>
  <c r="AT398" i="180"/>
  <c r="AT397" i="180"/>
  <c r="AT396" i="180"/>
  <c r="AT395" i="180"/>
  <c r="AT394" i="180"/>
  <c r="AT393" i="180"/>
  <c r="AT392" i="180"/>
  <c r="AT391" i="180"/>
  <c r="AT390" i="180"/>
  <c r="AT389" i="180"/>
  <c r="AT388" i="180"/>
  <c r="AT387" i="180"/>
  <c r="AT386" i="180"/>
  <c r="AT385" i="180"/>
  <c r="AT384" i="180"/>
  <c r="AT383" i="180"/>
  <c r="AT382" i="180"/>
  <c r="AT381" i="180"/>
  <c r="AT380" i="180"/>
  <c r="AT379" i="180"/>
  <c r="AT378" i="180"/>
  <c r="AT377" i="180"/>
  <c r="AT376" i="180"/>
  <c r="AT375" i="180"/>
  <c r="AT374" i="180"/>
  <c r="AT373" i="180"/>
  <c r="AT372" i="180"/>
  <c r="AT371" i="180"/>
  <c r="AT370" i="180"/>
  <c r="AT369" i="180"/>
  <c r="AT368" i="180"/>
  <c r="AT367" i="180"/>
  <c r="AT366" i="180"/>
  <c r="AT365" i="180"/>
  <c r="AT364" i="180"/>
  <c r="AT363" i="180"/>
  <c r="AT362" i="180"/>
  <c r="AT361" i="180"/>
  <c r="AT360" i="180"/>
  <c r="AT359" i="180"/>
  <c r="AT358" i="180"/>
  <c r="AT357" i="180"/>
  <c r="AT356" i="180"/>
  <c r="AT355" i="180"/>
  <c r="AT354" i="180"/>
  <c r="AT353" i="180"/>
  <c r="AT352" i="180"/>
  <c r="AT351" i="180"/>
  <c r="AT350" i="180"/>
  <c r="AT349" i="180"/>
  <c r="AT348" i="180"/>
  <c r="AT347" i="180"/>
  <c r="AT346" i="180"/>
  <c r="AT345" i="180"/>
  <c r="AT344" i="180"/>
  <c r="AT343" i="180"/>
  <c r="AT342" i="180"/>
  <c r="AT341" i="180"/>
  <c r="AT340" i="180"/>
  <c r="AT339" i="180"/>
  <c r="AT338" i="180"/>
  <c r="AT337" i="180"/>
  <c r="AT336" i="180"/>
  <c r="AT335" i="180"/>
  <c r="AT334" i="180"/>
  <c r="AT333" i="180"/>
  <c r="AT332" i="180"/>
  <c r="AT331" i="180"/>
  <c r="AT330" i="180"/>
  <c r="AT329" i="180"/>
  <c r="AT328" i="180"/>
  <c r="AT327" i="180"/>
  <c r="AT326" i="180"/>
  <c r="AT325" i="180"/>
  <c r="AT324" i="180"/>
  <c r="AT323" i="180"/>
  <c r="AT322" i="180"/>
  <c r="AT321" i="180"/>
  <c r="AT320" i="180"/>
  <c r="AT319" i="180"/>
  <c r="AT318" i="180"/>
  <c r="AT317" i="180"/>
  <c r="AT316" i="180"/>
  <c r="AT315" i="180"/>
  <c r="AT314" i="180"/>
  <c r="AT313" i="180"/>
  <c r="AT312" i="180"/>
  <c r="AT311" i="180"/>
  <c r="AT310" i="180"/>
  <c r="AT309" i="180"/>
  <c r="AT308" i="180"/>
  <c r="AT307" i="180"/>
  <c r="AT306" i="180"/>
  <c r="AT305" i="180"/>
  <c r="AT304" i="180"/>
  <c r="AT303" i="180"/>
  <c r="AT302" i="180"/>
  <c r="AT301" i="180"/>
  <c r="AT300" i="180"/>
  <c r="AT299" i="180"/>
  <c r="AT298" i="180"/>
  <c r="AT297" i="180"/>
  <c r="AT296" i="180"/>
  <c r="AT295" i="180"/>
  <c r="AT294" i="180"/>
  <c r="AT293" i="180"/>
  <c r="AT292" i="180"/>
  <c r="AT291" i="180"/>
  <c r="AT290" i="180"/>
  <c r="AT289" i="180"/>
  <c r="AT288" i="180"/>
  <c r="AT287" i="180"/>
  <c r="AT286" i="180"/>
  <c r="AT285" i="180"/>
  <c r="AT284" i="180"/>
  <c r="AT283" i="180"/>
  <c r="AT282" i="180"/>
  <c r="AT281" i="180"/>
  <c r="AT280" i="180"/>
  <c r="AT279" i="180"/>
  <c r="AT278" i="180"/>
  <c r="AT277" i="180"/>
  <c r="AT276" i="180"/>
  <c r="AT275" i="180"/>
  <c r="AT274" i="180"/>
  <c r="AT273" i="180"/>
  <c r="AT272" i="180"/>
  <c r="AT271" i="180"/>
  <c r="AT270" i="180"/>
  <c r="AT269" i="180"/>
  <c r="AT268" i="180"/>
  <c r="AT267" i="180"/>
  <c r="AT266" i="180"/>
  <c r="AT265" i="180"/>
  <c r="AT264" i="180"/>
  <c r="AT263" i="180"/>
  <c r="AT262" i="180"/>
  <c r="AT261" i="180"/>
  <c r="AT260" i="180"/>
  <c r="AT259" i="180"/>
  <c r="AT258" i="180"/>
  <c r="AT257" i="180"/>
  <c r="AT256" i="180"/>
  <c r="AT255" i="180"/>
  <c r="AT254" i="180"/>
  <c r="AT253" i="180"/>
  <c r="AT252" i="180"/>
  <c r="AT251" i="180"/>
  <c r="AT250" i="180"/>
  <c r="AT249" i="180"/>
  <c r="AT248" i="180"/>
  <c r="AT247" i="180"/>
  <c r="AT246" i="180"/>
  <c r="AT245" i="180"/>
  <c r="AT244" i="180"/>
  <c r="AT243" i="180"/>
  <c r="AT242" i="180"/>
  <c r="AT241" i="180"/>
  <c r="AT240" i="180"/>
  <c r="AT239" i="180"/>
  <c r="AT238" i="180"/>
  <c r="AT237" i="180"/>
  <c r="AT236" i="180"/>
  <c r="AT235" i="180"/>
  <c r="AT234" i="180"/>
  <c r="AT233" i="180"/>
  <c r="AT232" i="180"/>
  <c r="AT231" i="180"/>
  <c r="AT230" i="180"/>
  <c r="AT229" i="180"/>
  <c r="AT228" i="180"/>
  <c r="AT227" i="180"/>
  <c r="AT226" i="180"/>
  <c r="AT225" i="180"/>
  <c r="AT224" i="180"/>
  <c r="AT223" i="180"/>
  <c r="AT222" i="180"/>
  <c r="AT221" i="180"/>
  <c r="AT220" i="180"/>
  <c r="AT219" i="180"/>
  <c r="AT218" i="180"/>
  <c r="AT217" i="180"/>
  <c r="AT216" i="180"/>
  <c r="AT215" i="180"/>
  <c r="AT214" i="180"/>
  <c r="AT213" i="180"/>
  <c r="AT212" i="180"/>
  <c r="AT211" i="180"/>
  <c r="AT210" i="180"/>
  <c r="AT209" i="180"/>
  <c r="AT208" i="180"/>
  <c r="AT207" i="180"/>
  <c r="AT206" i="180"/>
  <c r="AT205" i="180"/>
  <c r="AT204" i="180"/>
  <c r="AT203" i="180"/>
  <c r="AT202" i="180"/>
  <c r="AT201" i="180"/>
  <c r="AT200" i="180"/>
  <c r="AT199" i="180"/>
  <c r="AT198" i="180"/>
  <c r="AT197" i="180"/>
  <c r="AT196" i="180"/>
  <c r="AT195" i="180"/>
  <c r="AT194" i="180"/>
  <c r="AT193" i="180"/>
  <c r="AT192" i="180"/>
  <c r="AT191" i="180"/>
  <c r="AT190" i="180"/>
  <c r="AT189" i="180"/>
  <c r="AT188" i="180"/>
  <c r="AT187" i="180"/>
  <c r="AT186" i="180"/>
  <c r="AT185" i="180"/>
  <c r="AT184" i="180"/>
  <c r="AT183" i="180"/>
  <c r="AT182" i="180"/>
  <c r="AT181" i="180"/>
  <c r="AT180" i="180"/>
  <c r="AT179" i="180"/>
  <c r="AT178" i="180"/>
  <c r="AT177" i="180"/>
  <c r="AT176" i="180"/>
  <c r="AT175" i="180"/>
  <c r="AT174" i="180"/>
  <c r="AT173" i="180"/>
  <c r="AT172" i="180"/>
  <c r="AT171" i="180"/>
  <c r="AT170" i="180"/>
  <c r="AT169" i="180"/>
  <c r="AT168" i="180"/>
  <c r="AT167" i="180"/>
  <c r="AT166" i="180"/>
  <c r="AT165" i="180"/>
  <c r="AT164" i="180"/>
  <c r="AT163" i="180"/>
  <c r="AT162" i="180"/>
  <c r="AT161" i="180"/>
  <c r="AT160" i="180"/>
  <c r="AT159" i="180"/>
  <c r="AT158" i="180"/>
  <c r="AT157" i="180"/>
  <c r="AT156" i="180"/>
  <c r="AT155" i="180"/>
  <c r="AT154" i="180"/>
  <c r="AT153" i="180"/>
  <c r="AT152" i="180"/>
  <c r="AT151" i="180"/>
  <c r="AT150" i="180"/>
  <c r="AT149" i="180"/>
  <c r="AT148" i="180"/>
  <c r="AT147" i="180"/>
  <c r="AT146" i="180"/>
  <c r="AT145" i="180"/>
  <c r="AT144" i="180"/>
  <c r="AT143" i="180"/>
  <c r="AT142" i="180"/>
  <c r="AT141" i="180"/>
  <c r="AT140" i="180"/>
  <c r="AT139" i="180"/>
  <c r="AT138" i="180"/>
  <c r="AT137" i="180"/>
  <c r="AT136" i="180"/>
  <c r="AT135" i="180"/>
  <c r="AT134" i="180"/>
  <c r="AT133" i="180"/>
  <c r="AT132" i="180"/>
  <c r="AT131" i="180"/>
  <c r="AT130" i="180"/>
  <c r="AT129" i="180"/>
  <c r="AT128" i="180"/>
  <c r="AT127" i="180"/>
  <c r="AT126" i="180"/>
  <c r="AT125" i="180"/>
  <c r="AT124" i="180"/>
  <c r="AT123" i="180"/>
  <c r="AT122" i="180"/>
  <c r="AT121" i="180"/>
  <c r="AT120" i="180"/>
  <c r="AT119" i="180"/>
  <c r="AT118" i="180"/>
  <c r="AT117" i="180"/>
  <c r="AT116" i="180"/>
  <c r="AT115" i="180"/>
  <c r="AT114" i="180"/>
  <c r="AT113" i="180"/>
  <c r="AT112" i="180"/>
  <c r="AT111" i="180"/>
  <c r="AT110" i="180"/>
  <c r="AT109" i="180"/>
  <c r="AT108" i="180"/>
  <c r="AT107" i="180"/>
  <c r="AT106" i="180"/>
  <c r="AT105" i="180"/>
  <c r="AT104" i="180"/>
  <c r="AT103" i="180"/>
  <c r="AT102" i="180"/>
  <c r="AT101" i="180"/>
  <c r="AT100" i="180"/>
  <c r="AT99" i="180"/>
  <c r="AT98" i="180"/>
  <c r="AT97" i="180"/>
  <c r="AT96" i="180"/>
  <c r="AT95" i="180"/>
  <c r="AT94" i="180"/>
  <c r="AT93" i="180"/>
  <c r="AT92" i="180"/>
  <c r="AT91" i="180"/>
  <c r="AT90" i="180"/>
  <c r="AT89" i="180"/>
  <c r="AT88" i="180"/>
  <c r="AT87" i="180"/>
  <c r="AT86" i="180"/>
  <c r="AT85" i="180"/>
  <c r="AT84" i="180"/>
  <c r="AT83" i="180"/>
  <c r="AT82" i="180"/>
  <c r="AT81" i="180"/>
  <c r="AT80" i="180"/>
  <c r="AT79" i="180"/>
  <c r="AT78" i="180"/>
  <c r="AT77" i="180"/>
  <c r="AT76" i="180"/>
  <c r="AT75" i="180"/>
  <c r="AT74" i="180"/>
  <c r="AT73" i="180"/>
  <c r="AT72" i="180"/>
  <c r="AT71" i="180"/>
  <c r="AT70" i="180"/>
  <c r="AT69" i="180"/>
  <c r="AT68" i="180"/>
  <c r="AT67" i="180"/>
  <c r="AT66" i="180"/>
  <c r="AT65" i="180"/>
  <c r="AT64" i="180"/>
  <c r="AT63" i="180"/>
  <c r="AT62" i="180"/>
  <c r="AT61" i="180"/>
  <c r="AT60" i="180"/>
  <c r="AT59" i="180"/>
  <c r="AT58" i="180"/>
  <c r="AT57" i="180"/>
  <c r="AT56" i="180"/>
  <c r="AT55" i="180"/>
  <c r="AT54" i="180"/>
  <c r="AT53" i="180"/>
  <c r="AT52" i="180"/>
  <c r="AT51" i="180"/>
  <c r="AT50" i="180"/>
  <c r="AT49" i="180"/>
  <c r="AT48" i="180"/>
  <c r="AT47" i="180"/>
  <c r="AT46" i="180"/>
  <c r="AT45" i="180"/>
  <c r="AT44" i="180"/>
  <c r="AT43" i="180"/>
  <c r="AT42" i="180"/>
  <c r="AT41" i="180"/>
  <c r="AT40" i="180"/>
  <c r="AT39" i="180"/>
  <c r="AT38" i="180"/>
  <c r="AT37" i="180"/>
  <c r="AT36" i="180"/>
  <c r="AT35" i="180"/>
  <c r="AT34" i="180"/>
  <c r="AT33" i="180"/>
  <c r="AT32" i="180"/>
  <c r="AT31" i="180"/>
  <c r="AT30" i="180"/>
  <c r="AT29" i="180"/>
  <c r="AT28" i="180"/>
  <c r="AT27" i="180"/>
  <c r="AT26" i="180"/>
  <c r="AT25" i="180"/>
  <c r="AT24" i="180"/>
  <c r="AT23" i="180"/>
  <c r="AT22" i="180"/>
  <c r="AT21" i="180"/>
  <c r="AT20" i="180"/>
  <c r="AT19" i="180"/>
  <c r="AT18" i="180"/>
  <c r="AT17" i="180"/>
  <c r="AT16" i="180"/>
  <c r="AT15" i="180"/>
  <c r="AT14" i="180"/>
  <c r="AT13" i="180"/>
  <c r="AT12" i="180"/>
  <c r="AT11" i="180"/>
  <c r="AT10" i="180"/>
  <c r="AT9" i="180"/>
  <c r="AT8" i="180"/>
  <c r="AT7" i="180"/>
  <c r="AT6" i="180"/>
  <c r="AT5" i="180"/>
  <c r="AT4" i="180"/>
  <c r="AT3" i="180"/>
  <c r="AU533" i="180" l="1"/>
  <c r="AU532" i="180"/>
  <c r="AU531" i="180"/>
  <c r="AU530" i="180"/>
  <c r="AU529" i="180"/>
  <c r="AU528" i="180"/>
  <c r="AU527" i="180"/>
  <c r="AU526" i="180"/>
  <c r="AU525" i="180"/>
  <c r="AU524" i="180"/>
  <c r="AU523" i="180"/>
  <c r="AU522" i="180"/>
  <c r="AU521" i="180"/>
  <c r="AU520" i="180"/>
  <c r="AU519" i="180"/>
  <c r="AU518" i="180"/>
  <c r="AU517" i="180"/>
  <c r="AU516" i="180"/>
  <c r="AU515" i="180"/>
  <c r="AU514" i="180"/>
  <c r="AU513" i="180"/>
  <c r="AU512" i="180"/>
  <c r="AU511" i="180"/>
  <c r="AU510" i="180"/>
  <c r="AU509" i="180"/>
  <c r="AU508" i="180"/>
  <c r="AU507" i="180"/>
  <c r="AU506" i="180"/>
  <c r="AU505" i="180"/>
  <c r="AU504" i="180"/>
  <c r="AU503" i="180"/>
  <c r="AU502" i="180"/>
  <c r="AU501" i="180"/>
  <c r="AU500" i="180"/>
  <c r="AU499" i="180"/>
  <c r="AU498" i="180"/>
  <c r="AU497" i="180"/>
  <c r="AU496" i="180"/>
  <c r="AU495" i="180"/>
  <c r="AU494" i="180"/>
  <c r="AU493" i="180"/>
  <c r="AU492" i="180"/>
  <c r="AU491" i="180"/>
  <c r="AU490" i="180"/>
  <c r="AU489" i="180"/>
  <c r="AU488" i="180"/>
  <c r="AU487" i="180"/>
  <c r="AU486" i="180"/>
  <c r="AU485" i="180"/>
  <c r="AU484" i="180"/>
  <c r="AU483" i="180"/>
  <c r="AU482" i="180"/>
  <c r="AU481" i="180"/>
  <c r="AU480" i="180"/>
  <c r="AU479" i="180"/>
  <c r="AU478" i="180"/>
  <c r="AU477" i="180"/>
  <c r="AU476" i="180"/>
  <c r="AU475" i="180"/>
  <c r="AU474" i="180"/>
  <c r="AU473" i="180"/>
  <c r="AU472" i="180"/>
  <c r="AU471" i="180"/>
  <c r="AU470" i="180"/>
  <c r="AU469" i="180"/>
  <c r="AU468" i="180"/>
  <c r="AU467" i="180"/>
  <c r="AU466" i="180"/>
  <c r="AU465" i="180"/>
  <c r="AU464" i="180"/>
  <c r="AU463" i="180"/>
  <c r="AU462" i="180"/>
  <c r="AU461" i="180"/>
  <c r="AU460" i="180"/>
  <c r="AU459" i="180"/>
  <c r="AU458" i="180"/>
  <c r="AU457" i="180"/>
  <c r="AU456" i="180"/>
  <c r="AU455" i="180"/>
  <c r="AU454" i="180"/>
  <c r="AU453" i="180"/>
  <c r="AU452" i="180"/>
  <c r="AU451" i="180"/>
  <c r="AU450" i="180"/>
  <c r="AU449" i="180"/>
  <c r="AU448" i="180"/>
  <c r="AU447" i="180"/>
  <c r="AU446" i="180"/>
  <c r="AU445" i="180"/>
  <c r="AU444" i="180"/>
  <c r="AU443" i="180"/>
  <c r="AU442" i="180"/>
  <c r="AU441" i="180"/>
  <c r="AU440" i="180"/>
  <c r="AU439" i="180"/>
  <c r="AU438" i="180"/>
  <c r="AU437" i="180"/>
  <c r="AU436" i="180"/>
  <c r="AU435" i="180"/>
  <c r="AU434" i="180"/>
  <c r="AU433" i="180"/>
  <c r="AU432" i="180"/>
  <c r="AU431" i="180"/>
  <c r="AU430" i="180"/>
  <c r="AU429" i="180"/>
  <c r="AU428" i="180"/>
  <c r="AU427" i="180"/>
  <c r="AU426" i="180"/>
  <c r="AU425" i="180"/>
  <c r="AU424" i="180"/>
  <c r="AU423" i="180"/>
  <c r="AU422" i="180"/>
  <c r="AU421" i="180"/>
  <c r="AU420" i="180"/>
  <c r="AU419" i="180"/>
  <c r="AU418" i="180"/>
  <c r="AU417" i="180"/>
  <c r="AU416" i="180"/>
  <c r="AU415" i="180"/>
  <c r="AU414" i="180"/>
  <c r="AU413" i="180"/>
  <c r="AU412" i="180"/>
  <c r="AU411" i="180"/>
  <c r="AU410" i="180"/>
  <c r="AU409" i="180"/>
  <c r="AU408" i="180"/>
  <c r="AU407" i="180"/>
  <c r="AU406" i="180"/>
  <c r="AU405" i="180"/>
  <c r="AU404" i="180"/>
  <c r="AU403" i="180"/>
  <c r="AU402" i="180"/>
  <c r="AU401" i="180"/>
  <c r="AU400" i="180"/>
  <c r="AU399" i="180"/>
  <c r="AU398" i="180"/>
  <c r="AU397" i="180"/>
  <c r="AU396" i="180"/>
  <c r="AU395" i="180"/>
  <c r="AU394" i="180"/>
  <c r="AU393" i="180"/>
  <c r="AU392" i="180"/>
  <c r="AU391" i="180"/>
  <c r="AU390" i="180"/>
  <c r="AU389" i="180"/>
  <c r="AU388" i="180"/>
  <c r="AU387" i="180"/>
  <c r="AU386" i="180"/>
  <c r="AU385" i="180"/>
  <c r="AU384" i="180"/>
  <c r="AU383" i="180"/>
  <c r="AU382" i="180"/>
  <c r="AU381" i="180"/>
  <c r="AU380" i="180"/>
  <c r="AU379" i="180"/>
  <c r="AU378" i="180"/>
  <c r="AU377" i="180"/>
  <c r="AU376" i="180"/>
  <c r="AU375" i="180"/>
  <c r="AU374" i="180"/>
  <c r="AU373" i="180"/>
  <c r="AU372" i="180"/>
  <c r="AU371" i="180"/>
  <c r="AU370" i="180"/>
  <c r="AU369" i="180"/>
  <c r="AU368" i="180"/>
  <c r="AU367" i="180"/>
  <c r="AU366" i="180"/>
  <c r="AU365" i="180"/>
  <c r="AU364" i="180"/>
  <c r="AU363" i="180"/>
  <c r="AU362" i="180"/>
  <c r="AU361" i="180"/>
  <c r="AU360" i="180"/>
  <c r="AU359" i="180"/>
  <c r="AU358" i="180"/>
  <c r="AU357" i="180"/>
  <c r="AU356" i="180"/>
  <c r="AU355" i="180"/>
  <c r="AU354" i="180"/>
  <c r="AU353" i="180"/>
  <c r="AU352" i="180"/>
  <c r="AU351" i="180"/>
  <c r="AU350" i="180"/>
  <c r="AU349" i="180"/>
  <c r="AU348" i="180"/>
  <c r="AU347" i="180"/>
  <c r="AU346" i="180"/>
  <c r="AU345" i="180"/>
  <c r="AU344" i="180"/>
  <c r="AU343" i="180"/>
  <c r="AU342" i="180"/>
  <c r="AU341" i="180"/>
  <c r="AU340" i="180"/>
  <c r="AU339" i="180"/>
  <c r="AU338" i="180"/>
  <c r="AU337" i="180"/>
  <c r="AU336" i="180"/>
  <c r="AU335" i="180"/>
  <c r="AU334" i="180"/>
  <c r="AU333" i="180"/>
  <c r="AU332" i="180"/>
  <c r="AU331" i="180"/>
  <c r="AU330" i="180"/>
  <c r="AU329" i="180"/>
  <c r="AU328" i="180"/>
  <c r="AU327" i="180"/>
  <c r="AU326" i="180"/>
  <c r="AU325" i="180"/>
  <c r="AU324" i="180"/>
  <c r="AU323" i="180"/>
  <c r="AU322" i="180"/>
  <c r="AU321" i="180"/>
  <c r="AU320" i="180"/>
  <c r="AU319" i="180"/>
  <c r="AU318" i="180"/>
  <c r="AU317" i="180"/>
  <c r="AU316" i="180"/>
  <c r="AU315" i="180"/>
  <c r="AU314" i="180"/>
  <c r="AU313" i="180"/>
  <c r="AU312" i="180"/>
  <c r="AU311" i="180"/>
  <c r="AU310" i="180"/>
  <c r="AU309" i="180"/>
  <c r="AU308" i="180"/>
  <c r="AU307" i="180"/>
  <c r="AU306" i="180"/>
  <c r="AU305" i="180"/>
  <c r="AU304" i="180"/>
  <c r="AU303" i="180"/>
  <c r="AU302" i="180"/>
  <c r="AU301" i="180"/>
  <c r="AU300" i="180"/>
  <c r="AU299" i="180"/>
  <c r="AU298" i="180"/>
  <c r="AU297" i="180"/>
  <c r="AU296" i="180"/>
  <c r="AU295" i="180"/>
  <c r="AU294" i="180"/>
  <c r="AU293" i="180"/>
  <c r="AU292" i="180"/>
  <c r="AU291" i="180"/>
  <c r="AU290" i="180"/>
  <c r="AU289" i="180"/>
  <c r="AU288" i="180"/>
  <c r="AU287" i="180"/>
  <c r="AU286" i="180"/>
  <c r="AU285" i="180"/>
  <c r="AU284" i="180"/>
  <c r="AU283" i="180"/>
  <c r="AU282" i="180"/>
  <c r="AU281" i="180"/>
  <c r="AU280" i="180"/>
  <c r="AU279" i="180"/>
  <c r="AU278" i="180"/>
  <c r="AU277" i="180"/>
  <c r="AU276" i="180"/>
  <c r="AU275" i="180"/>
  <c r="AU274" i="180"/>
  <c r="AU273" i="180"/>
  <c r="AU272" i="180"/>
  <c r="AU271" i="180"/>
  <c r="AU270" i="180"/>
  <c r="AU269" i="180"/>
  <c r="AU268" i="180"/>
  <c r="AU267" i="180"/>
  <c r="AU266" i="180"/>
  <c r="AU265" i="180"/>
  <c r="AU264" i="180"/>
  <c r="AU263" i="180"/>
  <c r="AU262" i="180"/>
  <c r="AU261" i="180"/>
  <c r="AU260" i="180"/>
  <c r="AU259" i="180"/>
  <c r="AU258" i="180"/>
  <c r="AU257" i="180"/>
  <c r="AU256" i="180"/>
  <c r="AU255" i="180"/>
  <c r="AU254" i="180"/>
  <c r="AU253" i="180"/>
  <c r="AU252" i="180"/>
  <c r="AU251" i="180"/>
  <c r="AU250" i="180"/>
  <c r="AU249" i="180"/>
  <c r="AU248" i="180"/>
  <c r="AU247" i="180"/>
  <c r="AU246" i="180"/>
  <c r="AU245" i="180"/>
  <c r="AU244" i="180"/>
  <c r="AU243" i="180"/>
  <c r="AU242" i="180"/>
  <c r="AU241" i="180"/>
  <c r="AU240" i="180"/>
  <c r="AU239" i="180"/>
  <c r="AU238" i="180"/>
  <c r="AU237" i="180"/>
  <c r="AU236" i="180"/>
  <c r="AU235" i="180"/>
  <c r="AU234" i="180"/>
  <c r="AU233" i="180"/>
  <c r="AU232" i="180"/>
  <c r="AU231" i="180"/>
  <c r="AU230" i="180"/>
  <c r="AU229" i="180"/>
  <c r="AU228" i="180"/>
  <c r="AU227" i="180"/>
  <c r="AU226" i="180"/>
  <c r="AU225" i="180"/>
  <c r="AU224" i="180"/>
  <c r="AU223" i="180"/>
  <c r="AU222" i="180"/>
  <c r="AU221" i="180"/>
  <c r="AU220" i="180"/>
  <c r="AU219" i="180"/>
  <c r="AU218" i="180"/>
  <c r="AU217" i="180"/>
  <c r="AU216" i="180"/>
  <c r="AU215" i="180"/>
  <c r="AU214" i="180"/>
  <c r="AU213" i="180"/>
  <c r="AU212" i="180"/>
  <c r="AU211" i="180"/>
  <c r="AU210" i="180"/>
  <c r="AU209" i="180"/>
  <c r="AU208" i="180"/>
  <c r="AU207" i="180"/>
  <c r="AU206" i="180"/>
  <c r="AU205" i="180"/>
  <c r="AU204" i="180"/>
  <c r="AU203" i="180"/>
  <c r="AU202" i="180"/>
  <c r="AU201" i="180"/>
  <c r="AU200" i="180"/>
  <c r="AU199" i="180"/>
  <c r="AU198" i="180"/>
  <c r="AU197" i="180"/>
  <c r="AU196" i="180"/>
  <c r="AU195" i="180"/>
  <c r="AU194" i="180"/>
  <c r="AU193" i="180"/>
  <c r="AU192" i="180"/>
  <c r="AU191" i="180"/>
  <c r="AU190" i="180"/>
  <c r="AU189" i="180"/>
  <c r="AU188" i="180"/>
  <c r="AU187" i="180"/>
  <c r="AU186" i="180"/>
  <c r="AU185" i="180"/>
  <c r="AU184" i="180"/>
  <c r="AU183" i="180"/>
  <c r="AU182" i="180"/>
  <c r="AU181" i="180"/>
  <c r="AU180" i="180"/>
  <c r="AU179" i="180"/>
  <c r="AU178" i="180"/>
  <c r="AU177" i="180"/>
  <c r="AU176" i="180"/>
  <c r="AU175" i="180"/>
  <c r="AU174" i="180"/>
  <c r="AU173" i="180"/>
  <c r="AU172" i="180"/>
  <c r="AU171" i="180"/>
  <c r="AU170" i="180"/>
  <c r="AU169" i="180"/>
  <c r="AU168" i="180"/>
  <c r="AU167" i="180"/>
  <c r="AU166" i="180"/>
  <c r="AU165" i="180"/>
  <c r="AU164" i="180"/>
  <c r="AU163" i="180"/>
  <c r="AU162" i="180"/>
  <c r="AU161" i="180"/>
  <c r="AU160" i="180"/>
  <c r="AU159" i="180"/>
  <c r="AU158" i="180"/>
  <c r="AU157" i="180"/>
  <c r="AU156" i="180"/>
  <c r="AU155" i="180"/>
  <c r="AU154" i="180"/>
  <c r="AU153" i="180"/>
  <c r="AU152" i="180"/>
  <c r="AU151" i="180"/>
  <c r="AU150" i="180"/>
  <c r="AU149" i="180"/>
  <c r="AU148" i="180"/>
  <c r="AU147" i="180"/>
  <c r="AU146" i="180"/>
  <c r="AU145" i="180"/>
  <c r="AU144" i="180"/>
  <c r="AU143" i="180"/>
  <c r="AU142" i="180"/>
  <c r="AU539" i="180" s="1"/>
  <c r="AU141" i="180"/>
  <c r="AU140" i="180"/>
  <c r="AU139" i="180"/>
  <c r="AU138" i="180"/>
  <c r="AU137" i="180"/>
  <c r="AU136" i="180"/>
  <c r="AU135" i="180"/>
  <c r="AU134" i="180"/>
  <c r="AU133" i="180"/>
  <c r="AU132" i="180"/>
  <c r="AU131" i="180"/>
  <c r="AU130" i="180"/>
  <c r="AU129" i="180"/>
  <c r="AU128" i="180"/>
  <c r="AU127" i="180"/>
  <c r="AU126" i="180"/>
  <c r="AU125" i="180"/>
  <c r="AU124" i="180"/>
  <c r="AU123" i="180"/>
  <c r="AU122" i="180"/>
  <c r="AU121" i="180"/>
  <c r="AU120" i="180"/>
  <c r="AU119" i="180"/>
  <c r="AU118" i="180"/>
  <c r="AU117" i="180"/>
  <c r="AU116" i="180"/>
  <c r="AU115" i="180"/>
  <c r="AU114" i="180"/>
  <c r="AU113" i="180"/>
  <c r="AU112" i="180"/>
  <c r="AU111" i="180"/>
  <c r="AU110" i="180"/>
  <c r="AU109" i="180"/>
  <c r="AU108" i="180"/>
  <c r="AU107" i="180"/>
  <c r="AU106" i="180"/>
  <c r="AU105" i="180"/>
  <c r="AU104" i="180"/>
  <c r="AU103" i="180"/>
  <c r="AU102" i="180"/>
  <c r="AU101" i="180"/>
  <c r="AU100" i="180"/>
  <c r="AU99" i="180"/>
  <c r="AU98" i="180"/>
  <c r="AU97" i="180"/>
  <c r="AU96" i="180"/>
  <c r="AU95" i="180"/>
  <c r="AU94" i="180"/>
  <c r="AU93" i="180"/>
  <c r="AU92" i="180"/>
  <c r="AU91" i="180"/>
  <c r="AU90" i="180"/>
  <c r="AU89" i="180"/>
  <c r="AU88" i="180"/>
  <c r="AU87" i="180"/>
  <c r="AU86" i="180"/>
  <c r="AU85" i="180"/>
  <c r="AU84" i="180"/>
  <c r="AU83" i="180"/>
  <c r="AU82" i="180"/>
  <c r="AU81" i="180"/>
  <c r="AU80" i="180"/>
  <c r="AU79" i="180"/>
  <c r="AU78" i="180"/>
  <c r="AU77" i="180"/>
  <c r="AU76" i="180"/>
  <c r="AU75" i="180"/>
  <c r="AU74" i="180"/>
  <c r="AU73" i="180"/>
  <c r="AU72" i="180"/>
  <c r="AU71" i="180"/>
  <c r="AU70" i="180"/>
  <c r="AU69" i="180"/>
  <c r="AU68" i="180"/>
  <c r="AU67" i="180"/>
  <c r="AU66" i="180"/>
  <c r="AU65" i="180"/>
  <c r="AU64" i="180"/>
  <c r="AU63" i="180"/>
  <c r="AU62" i="180"/>
  <c r="AU61" i="180"/>
  <c r="AU60" i="180"/>
  <c r="AU59" i="180"/>
  <c r="AU58" i="180"/>
  <c r="AU57" i="180"/>
  <c r="AU56" i="180"/>
  <c r="AU55" i="180"/>
  <c r="AU54" i="180"/>
  <c r="AU53" i="180"/>
  <c r="AU52" i="180"/>
  <c r="AU51" i="180"/>
  <c r="AU50" i="180"/>
  <c r="AU49" i="180"/>
  <c r="AU48" i="180"/>
  <c r="AU47" i="180"/>
  <c r="AU46" i="180"/>
  <c r="AU45" i="180"/>
  <c r="AU44" i="180"/>
  <c r="AU43" i="180"/>
  <c r="AU42" i="180"/>
  <c r="AU41" i="180"/>
  <c r="AU40" i="180"/>
  <c r="AU39" i="180"/>
  <c r="AU38" i="180"/>
  <c r="AU37" i="180"/>
  <c r="AU36" i="180"/>
  <c r="AU35" i="180"/>
  <c r="AU34" i="180"/>
  <c r="AU33" i="180"/>
  <c r="AU32" i="180"/>
  <c r="AU31" i="180"/>
  <c r="AU30" i="180"/>
  <c r="AU29" i="180"/>
  <c r="AU28" i="180"/>
  <c r="AU27" i="180"/>
  <c r="AU26" i="180"/>
  <c r="AU25" i="180"/>
  <c r="AU24" i="180"/>
  <c r="AU23" i="180"/>
  <c r="AU22" i="180"/>
  <c r="AU21" i="180"/>
  <c r="AU20" i="180"/>
  <c r="AU19" i="180"/>
  <c r="AU18" i="180"/>
  <c r="AU17" i="180"/>
  <c r="AU16" i="180"/>
  <c r="AU15" i="180"/>
  <c r="AU14" i="180"/>
  <c r="AU13" i="180"/>
  <c r="AU12" i="180"/>
  <c r="AU11" i="180"/>
  <c r="AU10" i="180"/>
  <c r="AU9" i="180"/>
  <c r="AU8" i="180"/>
  <c r="AU7" i="180"/>
  <c r="AU6" i="180"/>
  <c r="AU5" i="180"/>
  <c r="AU4" i="180"/>
  <c r="AU3" i="180"/>
  <c r="AW539" i="180"/>
  <c r="AV539" i="180"/>
  <c r="AT539" i="180"/>
  <c r="AS539" i="180"/>
  <c r="AR539" i="180"/>
  <c r="AQ539" i="180"/>
  <c r="AP539" i="180"/>
  <c r="AO539" i="180"/>
  <c r="AN539" i="180"/>
  <c r="AM539" i="180"/>
  <c r="AL539" i="180"/>
  <c r="AK539" i="180"/>
  <c r="AJ539" i="180"/>
  <c r="AI539" i="180"/>
  <c r="AH539" i="180"/>
  <c r="AG539" i="180"/>
  <c r="AF539" i="180"/>
  <c r="AE539" i="180"/>
  <c r="AD539" i="180"/>
  <c r="AC539" i="180"/>
  <c r="AB539" i="180"/>
  <c r="AA539" i="180"/>
  <c r="Z539" i="180"/>
  <c r="Y539" i="180"/>
  <c r="X539" i="180"/>
  <c r="W539" i="180"/>
  <c r="V539" i="180"/>
  <c r="U539" i="180"/>
  <c r="T539" i="180"/>
  <c r="R539" i="180"/>
  <c r="Q539" i="180"/>
  <c r="P539" i="180"/>
  <c r="O539" i="180"/>
  <c r="N539" i="180"/>
  <c r="M539" i="180"/>
  <c r="S539" i="180" s="1"/>
  <c r="L539" i="180"/>
  <c r="K539" i="180"/>
  <c r="J539" i="180"/>
  <c r="I539" i="180"/>
  <c r="H539" i="180"/>
  <c r="AW538" i="180"/>
  <c r="AV538" i="180"/>
  <c r="AT538" i="180"/>
  <c r="AS538" i="180"/>
  <c r="AR538" i="180"/>
  <c r="AQ538" i="180"/>
  <c r="AP538" i="180"/>
  <c r="AO538" i="180"/>
  <c r="AN538" i="180"/>
  <c r="AM538" i="180"/>
  <c r="AL538" i="180"/>
  <c r="AK538" i="180"/>
  <c r="AJ538" i="180"/>
  <c r="AI538" i="180"/>
  <c r="AH538" i="180"/>
  <c r="AG538" i="180"/>
  <c r="AF538" i="180"/>
  <c r="AE538" i="180"/>
  <c r="AD538" i="180"/>
  <c r="AC538" i="180"/>
  <c r="AB538" i="180"/>
  <c r="AA538" i="180"/>
  <c r="Z538" i="180"/>
  <c r="Y538" i="180"/>
  <c r="X538" i="180"/>
  <c r="W538" i="180"/>
  <c r="V538" i="180"/>
  <c r="U538" i="180"/>
  <c r="T538" i="180"/>
  <c r="R538" i="180"/>
  <c r="Q538" i="180"/>
  <c r="P538" i="180"/>
  <c r="O538" i="180"/>
  <c r="N538" i="180"/>
  <c r="M538" i="180"/>
  <c r="S538" i="180" s="1"/>
  <c r="L538" i="180"/>
  <c r="K538" i="180"/>
  <c r="J538" i="180"/>
  <c r="I538" i="180"/>
  <c r="H538" i="180"/>
  <c r="AU538" i="180" l="1"/>
</calcChain>
</file>

<file path=xl/sharedStrings.xml><?xml version="1.0" encoding="utf-8"?>
<sst xmlns="http://schemas.openxmlformats.org/spreadsheetml/2006/main" count="5298" uniqueCount="958">
  <si>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</si>
  <si>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</si>
  <si>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</si>
  <si>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</si>
  <si>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</si>
  <si>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</si>
  <si>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</si>
  <si>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</si>
  <si>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</si>
  <si>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</si>
  <si>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</si>
  <si>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</si>
  <si>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</si>
  <si>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</si>
  <si>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</si>
  <si>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</si>
  <si>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</si>
  <si>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</si>
  <si>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3012010101132602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</si>
  <si>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</si>
  <si>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</si>
  <si>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</si>
  <si>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</si>
  <si>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</si>
  <si>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</si>
  <si>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</si>
  <si>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</si>
  <si>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</si>
  <si>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</si>
  <si>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</si>
  <si>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</si>
  <si>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</si>
  <si>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</si>
  <si>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</si>
  <si>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</si>
  <si>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</si>
  <si>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</si>
  <si>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</si>
  <si>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</si>
  <si>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</si>
  <si>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</si>
  <si>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</si>
  <si>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</si>
  <si>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</si>
  <si>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</si>
  <si>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</si>
  <si>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</si>
  <si>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</si>
  <si>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</si>
  <si>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</si>
  <si>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</si>
  <si>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</si>
  <si>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</si>
  <si>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</si>
  <si>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</si>
  <si>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</si>
  <si>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</si>
  <si>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</si>
  <si>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</si>
  <si>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</si>
  <si>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</si>
  <si>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</si>
  <si>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</si>
  <si>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</si>
  <si>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</si>
  <si>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</si>
  <si>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</si>
  <si>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</si>
  <si>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</si>
  <si>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</si>
  <si>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</si>
  <si>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</si>
  <si>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</si>
  <si>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</si>
  <si>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</si>
  <si>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</si>
  <si>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</si>
  <si>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</si>
  <si>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</si>
  <si>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</si>
  <si>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</si>
  <si>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</si>
  <si>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</si>
  <si>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</si>
  <si>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</si>
  <si>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</si>
  <si>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</si>
  <si>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</si>
  <si>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</si>
  <si>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</si>
  <si>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</si>
  <si>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</si>
  <si>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</si>
  <si>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</si>
  <si>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</si>
  <si>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</si>
  <si>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</si>
  <si>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</si>
  <si>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</si>
  <si>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</si>
  <si>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</si>
  <si>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</si>
  <si>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</si>
  <si>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</si>
  <si>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</si>
  <si>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</si>
  <si>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</si>
  <si>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</si>
  <si>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</si>
  <si>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</si>
  <si>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</si>
  <si>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</si>
  <si>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</si>
  <si>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</si>
  <si>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</si>
  <si>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</si>
  <si>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</si>
  <si>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</si>
  <si>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</si>
  <si>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</si>
  <si>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</si>
  <si>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</si>
  <si>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</si>
  <si>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</si>
  <si>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</si>
  <si>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</si>
  <si>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</si>
  <si>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</si>
  <si>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</si>
  <si>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</si>
  <si>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</si>
  <si>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</si>
  <si>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</si>
  <si>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</si>
  <si>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</si>
  <si>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</si>
  <si>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</si>
  <si>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</si>
  <si>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</si>
  <si>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</si>
  <si>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</si>
  <si>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</si>
  <si>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</si>
  <si>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</si>
  <si>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</si>
  <si>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</si>
  <si>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</si>
  <si>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</si>
  <si>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</si>
  <si>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</si>
  <si>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</si>
  <si>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</si>
  <si>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</si>
  <si>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</si>
  <si>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</si>
  <si>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</si>
  <si>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</si>
  <si>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</si>
  <si>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</si>
  <si>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</si>
  <si>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</si>
  <si>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</si>
  <si>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</si>
  <si>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</si>
  <si>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</si>
  <si>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</si>
  <si>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</si>
  <si>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</si>
  <si>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</si>
  <si>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</si>
  <si>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</si>
  <si>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</si>
  <si>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</si>
  <si>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590210000030</t>
  </si>
  <si>
    <t>600160002462</t>
  </si>
  <si>
    <t>800015000154</t>
  </si>
  <si>
    <t>800015000360</t>
  </si>
  <si>
    <t>800022000114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</si>
  <si>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</si>
  <si>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</si>
  <si>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</si>
  <si>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</si>
  <si>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</si>
  <si>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</si>
  <si>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</si>
  <si>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</si>
  <si>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</si>
  <si>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</si>
  <si>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</si>
  <si>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</si>
  <si>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</si>
  <si>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</si>
  <si>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</si>
  <si>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</si>
  <si>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</si>
  <si>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</si>
  <si>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</si>
  <si>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</si>
  <si>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</si>
  <si>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</si>
  <si>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</si>
  <si>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</si>
  <si>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</si>
  <si>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</si>
  <si>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</si>
  <si>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362001000060</t>
  </si>
  <si>
    <t>303900000074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</si>
  <si>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</si>
  <si>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</si>
  <si>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</si>
  <si>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</si>
  <si>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</si>
  <si>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</si>
  <si>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</si>
  <si>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</si>
  <si>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</si>
  <si>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</si>
  <si>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</si>
  <si>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</si>
  <si>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</si>
  <si>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</si>
  <si>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</si>
  <si>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</si>
  <si>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147001000461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</si>
  <si>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</si>
  <si>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</si>
  <si>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</si>
  <si>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</si>
  <si>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</si>
  <si>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</si>
  <si>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</si>
  <si>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</si>
  <si>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247508</t>
  </si>
  <si>
    <t>259621</t>
  </si>
  <si>
    <t>802500000624</t>
  </si>
  <si>
    <t>100080002650</t>
  </si>
  <si>
    <t>3030010102488011</t>
  </si>
  <si>
    <t>800028000076</t>
  </si>
  <si>
    <t>199001000520</t>
  </si>
  <si>
    <t>3012010101081254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</si>
  <si>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</si>
  <si>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</si>
  <si>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</si>
  <si>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</si>
  <si>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</si>
  <si>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</si>
  <si>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</si>
  <si>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</si>
  <si>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</si>
  <si>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590150000230</t>
  </si>
  <si>
    <t>3000000194569</t>
  </si>
  <si>
    <t>3000000194527</t>
  </si>
  <si>
    <t>3000000194443</t>
  </si>
  <si>
    <t>3000000194525</t>
  </si>
  <si>
    <t>No</t>
  </si>
  <si>
    <t>244410</t>
  </si>
  <si>
    <t>3000000194939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</si>
  <si>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</si>
  <si>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</si>
  <si>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</si>
  <si>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</si>
  <si>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</si>
  <si>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</si>
  <si>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</si>
  <si>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200150001051</t>
  </si>
  <si>
    <t>227503</t>
  </si>
  <si>
    <t>3000000192999</t>
  </si>
  <si>
    <t>3012010101109261</t>
  </si>
  <si>
    <t>3000000196246</t>
  </si>
  <si>
    <t>3030010102581740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</si>
  <si>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</si>
  <si>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</si>
  <si>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</si>
  <si>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</si>
  <si>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</si>
  <si>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</si>
  <si>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</si>
  <si>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</si>
  <si>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</si>
  <si>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</si>
  <si>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</si>
  <si>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</si>
  <si>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</si>
  <si>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</si>
  <si>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</si>
  <si>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</si>
  <si>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</si>
  <si>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</si>
  <si>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</si>
  <si>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</si>
  <si>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</si>
  <si>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</si>
  <si>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</si>
  <si>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</si>
  <si>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</si>
  <si>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</si>
  <si>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</si>
  <si>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</si>
  <si>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</si>
  <si>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</si>
  <si>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</si>
  <si>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</si>
  <si>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</si>
  <si>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</si>
  <si>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</si>
  <si>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</si>
  <si>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</si>
  <si>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</si>
  <si>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</si>
  <si>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</si>
  <si>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</si>
  <si>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</si>
  <si>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</si>
  <si>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</si>
  <si>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</si>
  <si>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</si>
  <si>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</si>
  <si>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</si>
  <si>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</si>
  <si>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</si>
  <si>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</si>
  <si>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</si>
  <si>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</si>
  <si>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</si>
  <si>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</si>
  <si>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</si>
  <si>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</si>
  <si>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</si>
  <si>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</si>
  <si>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</si>
  <si>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</si>
  <si>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</si>
  <si>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</si>
  <si>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</si>
  <si>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</si>
  <si>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</si>
  <si>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</si>
  <si>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</si>
  <si>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</si>
  <si>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</si>
  <si>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</si>
  <si>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</si>
  <si>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</si>
  <si>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</si>
  <si>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</si>
  <si>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</si>
  <si>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</si>
  <si>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</si>
  <si>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</si>
  <si>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</si>
  <si>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</si>
  <si>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</si>
  <si>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</si>
  <si>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</si>
  <si>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</si>
  <si>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</si>
  <si>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</si>
  <si>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</si>
  <si>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</si>
  <si>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</si>
  <si>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</si>
  <si>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</si>
  <si>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</si>
  <si>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</si>
  <si>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</si>
  <si>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</si>
  <si>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</si>
  <si>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</si>
  <si>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</si>
  <si>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</si>
  <si>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</si>
  <si>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</si>
  <si>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</si>
  <si>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</si>
  <si>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</si>
  <si>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</si>
  <si>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</si>
  <si>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</si>
  <si>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</si>
  <si>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</si>
  <si>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</si>
  <si>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</si>
  <si>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</si>
  <si>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</si>
  <si>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</si>
  <si>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</si>
  <si>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</si>
  <si>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</si>
  <si>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</si>
  <si>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</si>
  <si>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</si>
  <si>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</si>
  <si>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SON</t>
  </si>
  <si>
    <t>SAN LUIS RIO COLORADO</t>
  </si>
  <si>
    <t>83455</t>
  </si>
  <si>
    <t>BCN</t>
  </si>
  <si>
    <t>TIJUANA</t>
  </si>
  <si>
    <t>22517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</si>
  <si>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</si>
  <si>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</si>
  <si>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</si>
  <si>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</si>
  <si>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</si>
  <si>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</si>
  <si>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</si>
  <si>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</si>
  <si>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</si>
  <si>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</si>
  <si>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</si>
  <si>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</si>
  <si>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</si>
  <si>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</si>
  <si>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</si>
  <si>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</si>
  <si>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</si>
  <si>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</si>
  <si>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</si>
  <si>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</si>
  <si>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</si>
  <si>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</si>
  <si>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</si>
  <si>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</si>
  <si>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</si>
  <si>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</si>
  <si>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</si>
  <si>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</si>
  <si>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</si>
  <si>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</si>
  <si>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</si>
  <si>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</si>
  <si>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</si>
  <si>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</si>
  <si>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</si>
  <si>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</si>
  <si>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</si>
  <si>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</si>
  <si>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</si>
  <si>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</si>
  <si>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</si>
  <si>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</si>
  <si>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</si>
  <si>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</si>
  <si>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</si>
  <si>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</si>
  <si>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</si>
  <si>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</si>
  <si>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</si>
  <si>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</si>
  <si>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</si>
  <si>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</si>
  <si>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</si>
  <si>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</si>
  <si>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68160</t>
  </si>
  <si>
    <t>212003001014</t>
  </si>
  <si>
    <t>TAM</t>
  </si>
  <si>
    <t>REYNOSA</t>
  </si>
  <si>
    <t>88655</t>
  </si>
  <si>
    <t>88500</t>
  </si>
  <si>
    <t>HERMOSILLO</t>
  </si>
  <si>
    <t>83000</t>
  </si>
  <si>
    <t>221001001132</t>
  </si>
  <si>
    <t>83299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</si>
  <si>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</si>
  <si>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</si>
  <si>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</si>
  <si>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</si>
  <si>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</si>
  <si>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</si>
  <si>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</si>
  <si>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</si>
  <si>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</si>
  <si>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</si>
  <si>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</si>
  <si>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</si>
  <si>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</si>
  <si>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</si>
  <si>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</si>
  <si>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</si>
  <si>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</si>
  <si>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</si>
  <si>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</si>
  <si>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</si>
  <si>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</si>
  <si>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</si>
  <si>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</si>
  <si>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</si>
  <si>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</si>
  <si>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</si>
  <si>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</si>
  <si>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</si>
  <si>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</si>
  <si>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</si>
  <si>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</si>
  <si>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</si>
  <si>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</si>
  <si>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</si>
  <si>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</si>
  <si>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</si>
  <si>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</si>
  <si>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</si>
  <si>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</si>
  <si>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</si>
  <si>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</si>
  <si>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</si>
  <si>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</si>
  <si>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</si>
  <si>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</si>
  <si>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</si>
  <si>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</si>
  <si>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</si>
  <si>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</si>
  <si>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</si>
  <si>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</si>
  <si>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</si>
  <si>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</si>
  <si>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</si>
  <si>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</si>
  <si>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</si>
  <si>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</si>
  <si>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</si>
  <si>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</si>
  <si>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</si>
  <si>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</si>
  <si>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</si>
  <si>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</si>
  <si>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</si>
  <si>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</si>
  <si>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</si>
  <si>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</si>
  <si>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</si>
  <si>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</si>
  <si>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</si>
  <si>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</si>
  <si>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</si>
  <si>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</si>
  <si>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</si>
  <si>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</si>
  <si>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</si>
  <si>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</si>
  <si>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</si>
  <si>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</si>
  <si>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</si>
  <si>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</si>
  <si>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</si>
  <si>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</si>
  <si>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</si>
  <si>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</si>
  <si>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</si>
  <si>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</si>
  <si>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</si>
  <si>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</si>
  <si>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</si>
  <si>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</si>
  <si>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</si>
  <si>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</si>
  <si>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</si>
  <si>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</si>
  <si>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</si>
  <si>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</si>
  <si>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</si>
  <si>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</si>
  <si>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</si>
  <si>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</si>
  <si>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</si>
  <si>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</si>
  <si>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</si>
  <si>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</si>
  <si>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</si>
  <si>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</si>
  <si>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</si>
  <si>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</si>
  <si>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</si>
  <si>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</si>
  <si>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</si>
  <si>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</si>
  <si>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</si>
  <si>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</si>
  <si>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</si>
  <si>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</si>
  <si>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</si>
  <si>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</si>
  <si>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</si>
  <si>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</si>
  <si>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</si>
  <si>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</si>
  <si>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</si>
  <si>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</si>
  <si>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</si>
  <si>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</si>
  <si>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</si>
  <si>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</si>
  <si>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</si>
  <si>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</si>
  <si>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</si>
  <si>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</si>
  <si>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</si>
  <si>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</si>
  <si>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</si>
  <si>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</si>
  <si>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</si>
  <si>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</si>
  <si>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</si>
  <si>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</si>
  <si>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</si>
  <si>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</si>
  <si>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</si>
  <si>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</si>
  <si>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</si>
  <si>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</si>
  <si>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</si>
  <si>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</si>
  <si>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</si>
  <si>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</si>
  <si>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</si>
  <si>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</si>
  <si>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</si>
  <si>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</si>
  <si>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</si>
  <si>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</si>
  <si>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</si>
  <si>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</si>
  <si>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</si>
  <si>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</si>
  <si>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</si>
  <si>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</si>
  <si>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</si>
  <si>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</si>
  <si>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</si>
  <si>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</si>
  <si>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</si>
  <si>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</si>
  <si>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</si>
  <si>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</si>
  <si>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</si>
  <si>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</si>
  <si>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</si>
  <si>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</si>
  <si>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</si>
  <si>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</si>
  <si>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</si>
  <si>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</si>
  <si>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</si>
  <si>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</si>
  <si>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</si>
  <si>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</si>
  <si>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</si>
  <si>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</si>
  <si>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</si>
  <si>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</si>
  <si>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</si>
  <si>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</si>
  <si>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</si>
  <si>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</si>
  <si>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</si>
  <si>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</si>
  <si>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</si>
  <si>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</si>
  <si>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</si>
  <si>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</si>
  <si>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</si>
  <si>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</si>
  <si>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</si>
  <si>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</si>
  <si>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</si>
  <si>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</si>
  <si>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</si>
  <si>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303800000125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</si>
  <si>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</si>
  <si>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</si>
  <si>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</si>
  <si>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</si>
  <si>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</si>
  <si>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</si>
  <si>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</si>
  <si>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</si>
  <si>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</si>
  <si>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</si>
  <si>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</si>
  <si>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</si>
  <si>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</si>
  <si>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</si>
  <si>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</si>
  <si>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</si>
  <si>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</si>
  <si>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</si>
  <si>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</si>
  <si>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</si>
  <si>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</si>
  <si>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</si>
  <si>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</si>
  <si>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</si>
  <si>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</si>
  <si>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</si>
  <si>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</si>
  <si>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</si>
  <si>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</si>
  <si>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</si>
  <si>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</si>
  <si>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</si>
  <si>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</si>
  <si>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</si>
  <si>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</si>
  <si>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</si>
  <si>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</si>
  <si>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</si>
  <si>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</si>
  <si>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770010000501</t>
  </si>
  <si>
    <t>54400</t>
  </si>
  <si>
    <t>770020000384</t>
  </si>
  <si>
    <t>770020000434</t>
  </si>
  <si>
    <t>770020000632</t>
  </si>
  <si>
    <t>770040000059</t>
  </si>
  <si>
    <t>770040000075</t>
  </si>
  <si>
    <t>780210000037</t>
  </si>
  <si>
    <t>83288</t>
  </si>
  <si>
    <t>780250000129</t>
  </si>
  <si>
    <t>780250000137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</si>
  <si>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</si>
  <si>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</si>
  <si>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</si>
  <si>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</si>
  <si>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</si>
  <si>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</si>
  <si>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</si>
  <si>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</si>
  <si>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</si>
  <si>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</si>
  <si>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</si>
  <si>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</si>
  <si>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</si>
  <si>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</si>
  <si>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</si>
  <si>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</si>
  <si>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</si>
  <si>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</si>
  <si>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</si>
  <si>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</si>
  <si>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</si>
  <si>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</si>
  <si>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</si>
  <si>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</si>
  <si>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</si>
  <si>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</si>
  <si>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</si>
  <si>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</si>
  <si>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</si>
  <si>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</si>
  <si>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</si>
  <si>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</si>
  <si>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</si>
  <si>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</si>
  <si>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</si>
  <si>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</si>
  <si>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</si>
  <si>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</si>
  <si>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</si>
  <si>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</si>
  <si>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</si>
  <si>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</si>
  <si>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</si>
  <si>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</si>
  <si>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</si>
  <si>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</si>
  <si>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</si>
  <si>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</si>
  <si>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</si>
  <si>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</si>
  <si>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</si>
  <si>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</si>
  <si>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</si>
  <si>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</si>
  <si>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</si>
  <si>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</si>
  <si>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</si>
  <si>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</si>
  <si>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</si>
  <si>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</si>
  <si>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</si>
  <si>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</si>
  <si>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</si>
  <si>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</si>
  <si>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</si>
  <si>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</si>
  <si>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</si>
  <si>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</si>
  <si>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</si>
  <si>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</si>
  <si>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</si>
  <si>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</si>
  <si>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</si>
  <si>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</si>
  <si>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</si>
  <si>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</si>
  <si>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</si>
  <si>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</si>
  <si>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</si>
  <si>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</si>
  <si>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</si>
  <si>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</si>
  <si>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</si>
  <si>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</si>
  <si>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</si>
  <si>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</si>
  <si>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</si>
  <si>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</si>
  <si>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</si>
  <si>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</si>
  <si>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</si>
  <si>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</si>
  <si>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</si>
  <si>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</si>
  <si>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</si>
  <si>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</si>
  <si>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</si>
  <si>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</si>
  <si>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</si>
  <si>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</si>
  <si>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</si>
  <si>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</si>
  <si>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</si>
  <si>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</si>
  <si>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</si>
  <si>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</si>
  <si>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</si>
  <si>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</si>
  <si>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</si>
  <si>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</si>
  <si>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</si>
  <si>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</si>
  <si>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</si>
  <si>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</si>
  <si>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</si>
  <si>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</si>
  <si>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</si>
  <si>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</si>
  <si>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</si>
  <si>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</si>
  <si>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</si>
  <si>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</si>
  <si>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</si>
  <si>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</si>
  <si>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</si>
  <si>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</si>
  <si>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</si>
  <si>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</si>
  <si>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</si>
  <si>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</si>
  <si>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</si>
  <si>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3000000208009</t>
  </si>
  <si>
    <t>San Luis Potosi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</si>
  <si>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</si>
  <si>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</si>
  <si>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</si>
  <si>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</si>
  <si>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</si>
  <si>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</si>
  <si>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</si>
  <si>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</si>
  <si>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</si>
  <si>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</si>
  <si>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</si>
  <si>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</si>
  <si>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</si>
  <si>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</si>
  <si>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</si>
  <si>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</si>
  <si>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</si>
  <si>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</si>
  <si>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</si>
  <si>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</si>
  <si>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</si>
  <si>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</si>
  <si>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</si>
  <si>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</si>
  <si>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</si>
  <si>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</si>
  <si>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</si>
  <si>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</si>
  <si>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</si>
  <si>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</si>
  <si>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</si>
  <si>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</si>
  <si>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</si>
  <si>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</si>
  <si>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</si>
  <si>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</si>
  <si>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</si>
  <si>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</si>
  <si>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</si>
  <si>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</si>
  <si>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</si>
  <si>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</si>
  <si>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</si>
  <si>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</si>
  <si>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</si>
  <si>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</si>
  <si>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</si>
  <si>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</si>
  <si>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</si>
  <si>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</si>
  <si>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</si>
  <si>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</si>
  <si>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</si>
  <si>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</si>
  <si>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</si>
  <si>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</si>
  <si>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</si>
  <si>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</si>
  <si>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</si>
  <si>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</si>
  <si>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</si>
  <si>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</si>
  <si>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</si>
  <si>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</si>
  <si>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</si>
  <si>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</si>
  <si>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</si>
  <si>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</si>
  <si>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</si>
  <si>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</si>
  <si>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</si>
  <si>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</si>
  <si>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</si>
  <si>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</si>
  <si>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</si>
  <si>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</si>
  <si>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</si>
  <si>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</si>
  <si>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</si>
  <si>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</si>
  <si>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</si>
  <si>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</si>
  <si>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</si>
  <si>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</si>
  <si>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</si>
  <si>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</si>
  <si>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</si>
  <si>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</si>
  <si>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</si>
  <si>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</si>
  <si>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</si>
  <si>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</si>
  <si>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</si>
  <si>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</si>
  <si>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Benito Juarez</t>
  </si>
  <si>
    <t>3000000209738</t>
  </si>
  <si>
    <t>3000000209727</t>
  </si>
  <si>
    <t>3000000209782</t>
  </si>
  <si>
    <t>3000000209601</t>
  </si>
  <si>
    <t>3000000209748</t>
  </si>
  <si>
    <t>TLALNEPANTLA</t>
  </si>
  <si>
    <t>Inmuebles Recuperados</t>
  </si>
  <si>
    <t>3000000209877</t>
  </si>
  <si>
    <t>3030010102531299</t>
  </si>
  <si>
    <t>3030010102532701</t>
  </si>
  <si>
    <t>3012010101123486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</si>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</sst>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6" formatCode="mm\/dd\/yyyy"/>
    <numFmt numFmtId="191" formatCode="_-* #,##0.00\ _€_-;\-* #,##0.00\ _€_-;_-* &quot;-&quot;??\ _€_-;_-@_-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6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6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6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6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6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3" fontId="102" fillId="0" borderId="0" xfId="28" applyFont="1"/>
    <xf numFmtId="4" fontId="143" fillId="56" borderId="19" xfId="967" applyNumberFormat="1" applyFont="1" applyFill="1" applyBorder="1" applyAlignment="1">
      <alignment horizontal="right" vertical="center"/>
    </xf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3" fontId="93" fillId="0" borderId="0" xfId="967" applyNumberFormat="1"/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FW%2007\2024\03\2024%2003%20Ejercicio%20Aplicado%20y%20Flujos.xlsx" TargetMode="External"/><Relationship Id="rId1" Type="http://schemas.openxmlformats.org/officeDocument/2006/relationships/externalLinkPath" Target="/Mi%20unidad/ADMINISTRACI&#211;N%20MAESTRA/Bursas/CFW%2007/2024/03/2024%2003%20Ejercicio%20Aplicado%20y%20Fluj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plicado"/>
    </sheetNames>
    <sheetDataSet>
      <sheetData sheetId="0" refreshError="1"/>
      <sheetData sheetId="1">
        <row r="807">
          <cell r="C807" t="str">
            <v>226437</v>
          </cell>
          <cell r="D807" t="str">
            <v>HCC F233595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C808" t="str">
            <v>256688</v>
          </cell>
          <cell r="D808" t="str">
            <v>HCC F233595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C809" t="str">
            <v>252994</v>
          </cell>
          <cell r="D809" t="str">
            <v>HCC F233595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C810" t="str">
            <v>253667</v>
          </cell>
          <cell r="D810" t="str">
            <v>HCC F233595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C811" t="str">
            <v>254023</v>
          </cell>
          <cell r="D811" t="str">
            <v>HCC F233595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C812" t="str">
            <v>256011</v>
          </cell>
          <cell r="D812" t="str">
            <v>HCC F233595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C813" t="str">
            <v>257380</v>
          </cell>
          <cell r="D813" t="str">
            <v>HCC F233595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C814" t="str">
            <v>231369</v>
          </cell>
          <cell r="D814" t="str">
            <v>HCC F233595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</row>
        <row r="815">
          <cell r="C815" t="str">
            <v>17983</v>
          </cell>
          <cell r="D815" t="str">
            <v>HCC F233595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C816" t="str">
            <v>246403</v>
          </cell>
          <cell r="D816" t="str">
            <v>HCC F233595</v>
          </cell>
          <cell r="F816">
            <v>0</v>
          </cell>
          <cell r="G816">
            <v>0.41</v>
          </cell>
          <cell r="H816">
            <v>0.05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0.41</v>
          </cell>
          <cell r="T816">
            <v>0.05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C817" t="str">
            <v>231379</v>
          </cell>
          <cell r="D817" t="str">
            <v>HCC F233595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C818" t="str">
            <v>247500</v>
          </cell>
          <cell r="D818" t="str">
            <v>HCC F233595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C819" t="str">
            <v>10763</v>
          </cell>
          <cell r="D819" t="str">
            <v>HCC F233595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C820" t="str">
            <v>257132</v>
          </cell>
          <cell r="D820" t="str">
            <v>HCC F233595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C821" t="str">
            <v>246377</v>
          </cell>
          <cell r="D821" t="str">
            <v>HCC F233595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C822" t="str">
            <v>245836</v>
          </cell>
          <cell r="D822" t="str">
            <v>HCC F233595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C823" t="str">
            <v>246342</v>
          </cell>
          <cell r="D823" t="str">
            <v>HCC F233595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C824" t="str">
            <v>255070</v>
          </cell>
          <cell r="D824" t="str">
            <v>HCC F233595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C825" t="str">
            <v>242661</v>
          </cell>
          <cell r="D825" t="str">
            <v>HCC F233595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C826" t="str">
            <v>256685</v>
          </cell>
          <cell r="D826" t="str">
            <v>HCC F233595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C827" t="str">
            <v>253279</v>
          </cell>
          <cell r="D827" t="str">
            <v>HCC F233595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C828" t="str">
            <v>244968</v>
          </cell>
          <cell r="D828" t="str">
            <v>HCC F233595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C829" t="str">
            <v>253026</v>
          </cell>
          <cell r="D829" t="str">
            <v>HCC F233595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C830" t="str">
            <v>246725</v>
          </cell>
          <cell r="D830" t="str">
            <v>HCC F233595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C831" t="str">
            <v>227503</v>
          </cell>
          <cell r="D831" t="str">
            <v>HCC F233595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C832" t="str">
            <v>246564</v>
          </cell>
          <cell r="D832" t="str">
            <v>HCC F233595</v>
          </cell>
          <cell r="F832">
            <v>4239</v>
          </cell>
          <cell r="G832">
            <v>4238.8599999999997</v>
          </cell>
          <cell r="H832">
            <v>513.02</v>
          </cell>
          <cell r="I832">
            <v>1929.39</v>
          </cell>
          <cell r="J832">
            <v>233.51</v>
          </cell>
          <cell r="K832">
            <v>1632.27</v>
          </cell>
          <cell r="L832">
            <v>197.55</v>
          </cell>
          <cell r="M832">
            <v>0</v>
          </cell>
          <cell r="N832">
            <v>0</v>
          </cell>
          <cell r="O832">
            <v>352.15</v>
          </cell>
          <cell r="P832">
            <v>42.62</v>
          </cell>
          <cell r="Q832">
            <v>0</v>
          </cell>
          <cell r="R832">
            <v>0</v>
          </cell>
          <cell r="S832">
            <v>112.62</v>
          </cell>
          <cell r="T832">
            <v>13.63</v>
          </cell>
          <cell r="U832">
            <v>10.74</v>
          </cell>
          <cell r="V832">
            <v>1.3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201.69</v>
          </cell>
          <cell r="AB832">
            <v>24.41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C833" t="str">
            <v>20240</v>
          </cell>
          <cell r="D833" t="str">
            <v>HCC F233595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C834" t="str">
            <v>247087</v>
          </cell>
          <cell r="D834" t="str">
            <v>HCC F233595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C835" t="str">
            <v>259323</v>
          </cell>
          <cell r="D835" t="str">
            <v>HCC F233595</v>
          </cell>
          <cell r="F835">
            <v>6619.37</v>
          </cell>
          <cell r="G835">
            <v>6619.3700000000008</v>
          </cell>
          <cell r="H835">
            <v>793.92</v>
          </cell>
          <cell r="I835">
            <v>2933.08</v>
          </cell>
          <cell r="J835">
            <v>351.79</v>
          </cell>
          <cell r="K835">
            <v>2488.1</v>
          </cell>
          <cell r="L835">
            <v>298.42</v>
          </cell>
          <cell r="M835">
            <v>0</v>
          </cell>
          <cell r="N835">
            <v>0</v>
          </cell>
          <cell r="O835">
            <v>694.1</v>
          </cell>
          <cell r="P835">
            <v>83.25</v>
          </cell>
          <cell r="Q835">
            <v>0</v>
          </cell>
          <cell r="R835">
            <v>0</v>
          </cell>
          <cell r="S835">
            <v>172.92000000000002</v>
          </cell>
          <cell r="T835">
            <v>20.74</v>
          </cell>
          <cell r="U835">
            <v>16.93</v>
          </cell>
          <cell r="V835">
            <v>2.0299999999999998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315.16000000000003</v>
          </cell>
          <cell r="AB835">
            <v>37.799999999999997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0.92</v>
          </cell>
          <cell r="AJ835">
            <v>0.11</v>
          </cell>
          <cell r="AK835">
            <v>0</v>
          </cell>
          <cell r="AL835">
            <v>0</v>
          </cell>
        </row>
        <row r="836">
          <cell r="C836" t="str">
            <v>25132</v>
          </cell>
          <cell r="D836" t="str">
            <v>HCC F233595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228782</v>
          </cell>
          <cell r="D837" t="str">
            <v>HCC F233595</v>
          </cell>
          <cell r="F837">
            <v>5950</v>
          </cell>
          <cell r="G837">
            <v>5949.6</v>
          </cell>
          <cell r="H837">
            <v>713.17</v>
          </cell>
          <cell r="I837">
            <v>2914.46</v>
          </cell>
          <cell r="J837">
            <v>349.33</v>
          </cell>
          <cell r="K837">
            <v>1973.29</v>
          </cell>
          <cell r="L837">
            <v>236.52</v>
          </cell>
          <cell r="M837">
            <v>13.54</v>
          </cell>
          <cell r="N837">
            <v>1.67</v>
          </cell>
          <cell r="O837">
            <v>295.68</v>
          </cell>
          <cell r="P837">
            <v>35.44</v>
          </cell>
          <cell r="Q837">
            <v>0</v>
          </cell>
          <cell r="R837">
            <v>0</v>
          </cell>
          <cell r="S837">
            <v>428.08</v>
          </cell>
          <cell r="T837">
            <v>51.31</v>
          </cell>
          <cell r="U837">
            <v>41.97</v>
          </cell>
          <cell r="V837">
            <v>5.03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282.58</v>
          </cell>
          <cell r="AB837">
            <v>33.869999999999997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247508</v>
          </cell>
          <cell r="D838" t="str">
            <v>HCC F233595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259621</v>
          </cell>
          <cell r="D839" t="str">
            <v>HCC F233595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256793</v>
          </cell>
          <cell r="D840" t="str">
            <v>HCC F233595</v>
          </cell>
          <cell r="F840">
            <v>9100</v>
          </cell>
          <cell r="G840">
            <v>9085.9500000000007</v>
          </cell>
          <cell r="H840">
            <v>1095.6100000000001</v>
          </cell>
          <cell r="I840">
            <v>4009.4</v>
          </cell>
          <cell r="J840">
            <v>482.86</v>
          </cell>
          <cell r="K840">
            <v>3084.23</v>
          </cell>
          <cell r="L840">
            <v>371.44</v>
          </cell>
          <cell r="M840">
            <v>472.45</v>
          </cell>
          <cell r="N840">
            <v>58.27</v>
          </cell>
          <cell r="O840">
            <v>863.64</v>
          </cell>
          <cell r="P840">
            <v>104.01</v>
          </cell>
          <cell r="Q840">
            <v>0</v>
          </cell>
          <cell r="R840">
            <v>0</v>
          </cell>
          <cell r="S840">
            <v>224.2</v>
          </cell>
          <cell r="T840">
            <v>27</v>
          </cell>
          <cell r="U840">
            <v>21.92</v>
          </cell>
          <cell r="V840">
            <v>2.64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410.11</v>
          </cell>
          <cell r="AB840">
            <v>49.39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253133</v>
          </cell>
          <cell r="D841" t="str">
            <v>HCC F233595</v>
          </cell>
          <cell r="F841">
            <v>0</v>
          </cell>
          <cell r="G841">
            <v>0.17</v>
          </cell>
          <cell r="H841">
            <v>0.02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0.17</v>
          </cell>
          <cell r="T841">
            <v>0.02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257473</v>
          </cell>
          <cell r="D842" t="str">
            <v>HCC F233595</v>
          </cell>
          <cell r="F842">
            <v>5738</v>
          </cell>
          <cell r="G842">
            <v>5738.0199999999986</v>
          </cell>
          <cell r="H842">
            <v>690.91</v>
          </cell>
          <cell r="I842">
            <v>2548.14</v>
          </cell>
          <cell r="J842">
            <v>306.82</v>
          </cell>
          <cell r="K842">
            <v>2244.5100000000002</v>
          </cell>
          <cell r="L842">
            <v>270.26</v>
          </cell>
          <cell r="M842">
            <v>0</v>
          </cell>
          <cell r="N842">
            <v>0</v>
          </cell>
          <cell r="O842">
            <v>507.19</v>
          </cell>
          <cell r="P842">
            <v>61.07</v>
          </cell>
          <cell r="Q842">
            <v>0</v>
          </cell>
          <cell r="R842">
            <v>0</v>
          </cell>
          <cell r="S842">
            <v>150.41</v>
          </cell>
          <cell r="T842">
            <v>18.110000000000003</v>
          </cell>
          <cell r="U842">
            <v>14.62</v>
          </cell>
          <cell r="V842">
            <v>1.76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273.14999999999998</v>
          </cell>
          <cell r="AB842">
            <v>32.89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255602</v>
          </cell>
          <cell r="D843" t="str">
            <v>HCC F233595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9854</v>
          </cell>
          <cell r="D844" t="str">
            <v>HCC F233595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257846</v>
          </cell>
          <cell r="D845" t="str">
            <v>HCC F233595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C846" t="str">
            <v>227334</v>
          </cell>
          <cell r="D846" t="str">
            <v>HCC F233595</v>
          </cell>
          <cell r="F846">
            <v>7268</v>
          </cell>
          <cell r="G846">
            <v>7268</v>
          </cell>
          <cell r="H846">
            <v>873.69999999999993</v>
          </cell>
          <cell r="I846">
            <v>3416.63</v>
          </cell>
          <cell r="J846">
            <v>410.72</v>
          </cell>
          <cell r="K846">
            <v>2410.91</v>
          </cell>
          <cell r="L846">
            <v>289.82</v>
          </cell>
          <cell r="M846">
            <v>0</v>
          </cell>
          <cell r="N846">
            <v>0</v>
          </cell>
          <cell r="O846">
            <v>352.63</v>
          </cell>
          <cell r="P846">
            <v>42.39</v>
          </cell>
          <cell r="Q846">
            <v>0</v>
          </cell>
          <cell r="R846">
            <v>0</v>
          </cell>
          <cell r="S846">
            <v>700.77</v>
          </cell>
          <cell r="T846">
            <v>84.240000000000009</v>
          </cell>
          <cell r="U846">
            <v>50.16</v>
          </cell>
          <cell r="V846">
            <v>6.03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336.9</v>
          </cell>
          <cell r="AB846">
            <v>40.5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C847" t="str">
            <v>257412</v>
          </cell>
          <cell r="D847" t="str">
            <v>HCC F233595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C848" t="str">
            <v>227835</v>
          </cell>
          <cell r="D848" t="str">
            <v>HCC F233595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C849" t="str">
            <v>242617</v>
          </cell>
          <cell r="D849" t="str">
            <v>HCC F233595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C850" t="str">
            <v>244410</v>
          </cell>
          <cell r="D850" t="str">
            <v>HCC F233595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3000000184710</v>
          </cell>
          <cell r="D851" t="str">
            <v>HCC F233595</v>
          </cell>
          <cell r="F851">
            <v>500</v>
          </cell>
          <cell r="G851">
            <v>7211.9700000000012</v>
          </cell>
          <cell r="H851">
            <v>890</v>
          </cell>
          <cell r="I851">
            <v>5386.5300000000007</v>
          </cell>
          <cell r="J851">
            <v>664.73</v>
          </cell>
          <cell r="K851">
            <v>1446.77</v>
          </cell>
          <cell r="L851">
            <v>178.54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344.54999999999995</v>
          </cell>
          <cell r="T851">
            <v>42.519999999999996</v>
          </cell>
          <cell r="U851">
            <v>34.119999999999997</v>
          </cell>
          <cell r="V851">
            <v>4.21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3000000186095</v>
          </cell>
          <cell r="D852" t="str">
            <v>HCC F233595</v>
          </cell>
          <cell r="F852">
            <v>0</v>
          </cell>
          <cell r="G852">
            <v>26.58</v>
          </cell>
          <cell r="H852">
            <v>3.28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26.58</v>
          </cell>
          <cell r="T852">
            <v>3.28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3000000188283</v>
          </cell>
          <cell r="D853" t="str">
            <v>HCC F233595</v>
          </cell>
          <cell r="F853">
            <v>3333.7</v>
          </cell>
          <cell r="G853">
            <v>3333.6999999999994</v>
          </cell>
          <cell r="H853">
            <v>3333.6999999999994</v>
          </cell>
          <cell r="I853">
            <v>3108.24</v>
          </cell>
          <cell r="J853">
            <v>3108.24</v>
          </cell>
          <cell r="K853">
            <v>73.22</v>
          </cell>
          <cell r="L853">
            <v>73.22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138.54</v>
          </cell>
          <cell r="T853">
            <v>138.54</v>
          </cell>
          <cell r="U853">
            <v>13.7</v>
          </cell>
          <cell r="V853">
            <v>13.7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3000000194407</v>
          </cell>
          <cell r="D854" t="str">
            <v>HCC F233595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3000000205700</v>
          </cell>
          <cell r="D855" t="str">
            <v>HCC F233595</v>
          </cell>
          <cell r="F855">
            <v>4978</v>
          </cell>
          <cell r="G855">
            <v>4977.6400000000003</v>
          </cell>
          <cell r="H855">
            <v>4977.6400000000003</v>
          </cell>
          <cell r="I855">
            <v>3822.24</v>
          </cell>
          <cell r="J855">
            <v>3822.24</v>
          </cell>
          <cell r="K855">
            <v>1007.02</v>
          </cell>
          <cell r="L855">
            <v>1007.02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135.03</v>
          </cell>
          <cell r="T855">
            <v>135.03</v>
          </cell>
          <cell r="U855">
            <v>13.35</v>
          </cell>
          <cell r="V855">
            <v>13.35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3000000206441</v>
          </cell>
          <cell r="D856" t="str">
            <v>HCC F233595</v>
          </cell>
          <cell r="F856">
            <v>13634.14</v>
          </cell>
          <cell r="G856">
            <v>13634.14</v>
          </cell>
          <cell r="H856">
            <v>13634.14</v>
          </cell>
          <cell r="I856">
            <v>6472.1</v>
          </cell>
          <cell r="J856">
            <v>6472.1</v>
          </cell>
          <cell r="K856">
            <v>6581.67</v>
          </cell>
          <cell r="L856">
            <v>6581.67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528.14</v>
          </cell>
          <cell r="T856">
            <v>528.14</v>
          </cell>
          <cell r="U856">
            <v>52.23</v>
          </cell>
          <cell r="V856">
            <v>52.23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3000000206876</v>
          </cell>
          <cell r="D857" t="str">
            <v>HCC F233595</v>
          </cell>
          <cell r="F857">
            <v>4488.8599999999997</v>
          </cell>
          <cell r="G857">
            <v>4488.8600000000006</v>
          </cell>
          <cell r="H857">
            <v>4488.8600000000006</v>
          </cell>
          <cell r="I857">
            <v>1782.27</v>
          </cell>
          <cell r="J857">
            <v>1782.27</v>
          </cell>
          <cell r="K857">
            <v>2501.58</v>
          </cell>
          <cell r="L857">
            <v>2501.58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186.55</v>
          </cell>
          <cell r="T857">
            <v>186.55</v>
          </cell>
          <cell r="U857">
            <v>18.46</v>
          </cell>
          <cell r="V857">
            <v>18.46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3000000207074</v>
          </cell>
          <cell r="D858" t="str">
            <v>HCC F233595</v>
          </cell>
          <cell r="F858">
            <v>6238.22</v>
          </cell>
          <cell r="G858">
            <v>6238.2199999999993</v>
          </cell>
          <cell r="H858">
            <v>6238.2199999999993</v>
          </cell>
          <cell r="I858">
            <v>4473.25</v>
          </cell>
          <cell r="J858">
            <v>4473.25</v>
          </cell>
          <cell r="K858">
            <v>1579.03</v>
          </cell>
          <cell r="L858">
            <v>1579.03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169.2</v>
          </cell>
          <cell r="T858">
            <v>169.2</v>
          </cell>
          <cell r="U858">
            <v>16.739999999999998</v>
          </cell>
          <cell r="V858">
            <v>16.739999999999998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229130</v>
          </cell>
          <cell r="D859" t="str">
            <v>HCC F233595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3012010101095957</v>
          </cell>
          <cell r="D860" t="str">
            <v>SC F233595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3030010102495313</v>
          </cell>
          <cell r="D861" t="str">
            <v>SC F233595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3012010101100898</v>
          </cell>
          <cell r="D862" t="str">
            <v>SC F233595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3030010102565495</v>
          </cell>
          <cell r="D863" t="str">
            <v>SC F233595</v>
          </cell>
          <cell r="F863">
            <v>4857</v>
          </cell>
          <cell r="G863">
            <v>4856.7800000000007</v>
          </cell>
          <cell r="H863">
            <v>601.59</v>
          </cell>
          <cell r="I863">
            <v>1829.88</v>
          </cell>
          <cell r="J863">
            <v>226.66</v>
          </cell>
          <cell r="K863">
            <v>1891.64</v>
          </cell>
          <cell r="L863">
            <v>234.31</v>
          </cell>
          <cell r="M863">
            <v>0</v>
          </cell>
          <cell r="N863">
            <v>0</v>
          </cell>
          <cell r="O863">
            <v>383.08</v>
          </cell>
          <cell r="P863">
            <v>47.45</v>
          </cell>
          <cell r="Q863">
            <v>0</v>
          </cell>
          <cell r="R863">
            <v>0</v>
          </cell>
          <cell r="S863">
            <v>497.87</v>
          </cell>
          <cell r="T863">
            <v>61.67</v>
          </cell>
          <cell r="U863">
            <v>49.09</v>
          </cell>
          <cell r="V863">
            <v>6.08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205.22</v>
          </cell>
          <cell r="AB863">
            <v>25.42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3012010101077096</v>
          </cell>
          <cell r="D864" t="str">
            <v>SC F233595</v>
          </cell>
          <cell r="F864">
            <v>6757</v>
          </cell>
          <cell r="G864">
            <v>6757.8</v>
          </cell>
          <cell r="H864">
            <v>828.53</v>
          </cell>
          <cell r="I864">
            <v>2767.7</v>
          </cell>
          <cell r="J864">
            <v>339.33</v>
          </cell>
          <cell r="K864">
            <v>2821.86</v>
          </cell>
          <cell r="L864">
            <v>345.97</v>
          </cell>
          <cell r="M864">
            <v>0</v>
          </cell>
          <cell r="N864">
            <v>0</v>
          </cell>
          <cell r="O864">
            <v>122.35</v>
          </cell>
          <cell r="P864">
            <v>15</v>
          </cell>
          <cell r="Q864">
            <v>0</v>
          </cell>
          <cell r="R864">
            <v>0</v>
          </cell>
          <cell r="S864">
            <v>691.90000000000009</v>
          </cell>
          <cell r="T864">
            <v>84.83</v>
          </cell>
          <cell r="U864">
            <v>68.349999999999994</v>
          </cell>
          <cell r="V864">
            <v>8.3800000000000008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285.64</v>
          </cell>
          <cell r="AB864">
            <v>35.020000000000003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3012010101130374</v>
          </cell>
          <cell r="D865" t="str">
            <v>SC F233595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3012010101026101</v>
          </cell>
          <cell r="D866" t="str">
            <v>SC F233595</v>
          </cell>
          <cell r="F866">
            <v>6890.13</v>
          </cell>
          <cell r="G866">
            <v>6890.130000000001</v>
          </cell>
          <cell r="H866">
            <v>851.08999999999992</v>
          </cell>
          <cell r="I866">
            <v>2843.84</v>
          </cell>
          <cell r="J866">
            <v>351.28</v>
          </cell>
          <cell r="K866">
            <v>2848.86</v>
          </cell>
          <cell r="L866">
            <v>351.9</v>
          </cell>
          <cell r="M866">
            <v>0</v>
          </cell>
          <cell r="N866">
            <v>0</v>
          </cell>
          <cell r="O866">
            <v>124.59</v>
          </cell>
          <cell r="P866">
            <v>15.39</v>
          </cell>
          <cell r="Q866">
            <v>0</v>
          </cell>
          <cell r="R866">
            <v>0</v>
          </cell>
          <cell r="S866">
            <v>711.61</v>
          </cell>
          <cell r="T866">
            <v>87.899999999999991</v>
          </cell>
          <cell r="U866">
            <v>70.349999999999994</v>
          </cell>
          <cell r="V866">
            <v>8.69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290.88</v>
          </cell>
          <cell r="AB866">
            <v>35.93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3012010101160850</v>
          </cell>
          <cell r="D867" t="str">
            <v>SC F233595</v>
          </cell>
          <cell r="F867">
            <v>7027</v>
          </cell>
          <cell r="G867">
            <v>7027.04</v>
          </cell>
          <cell r="H867">
            <v>874.2600000000001</v>
          </cell>
          <cell r="I867">
            <v>2852.09</v>
          </cell>
          <cell r="J867">
            <v>354.84</v>
          </cell>
          <cell r="K867">
            <v>2765.77</v>
          </cell>
          <cell r="L867">
            <v>344.1</v>
          </cell>
          <cell r="M867">
            <v>0</v>
          </cell>
          <cell r="N867">
            <v>0</v>
          </cell>
          <cell r="O867">
            <v>122.98</v>
          </cell>
          <cell r="P867">
            <v>15.3</v>
          </cell>
          <cell r="Q867">
            <v>230.04</v>
          </cell>
          <cell r="R867">
            <v>28.62</v>
          </cell>
          <cell r="S867">
            <v>700.17</v>
          </cell>
          <cell r="T867">
            <v>87.11</v>
          </cell>
          <cell r="U867">
            <v>68.959999999999994</v>
          </cell>
          <cell r="V867">
            <v>8.58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287.02999999999997</v>
          </cell>
          <cell r="AB867">
            <v>35.71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3012010101125887</v>
          </cell>
          <cell r="D868" t="str">
            <v>SC F233595</v>
          </cell>
          <cell r="F868">
            <v>6363</v>
          </cell>
          <cell r="G868">
            <v>6362.6500000000005</v>
          </cell>
          <cell r="H868">
            <v>797.68999999999994</v>
          </cell>
          <cell r="I868">
            <v>2555.7800000000002</v>
          </cell>
          <cell r="J868">
            <v>320.42</v>
          </cell>
          <cell r="K868">
            <v>2697.36</v>
          </cell>
          <cell r="L868">
            <v>338.17</v>
          </cell>
          <cell r="M868">
            <v>0</v>
          </cell>
          <cell r="N868">
            <v>0</v>
          </cell>
          <cell r="O868">
            <v>115.02</v>
          </cell>
          <cell r="P868">
            <v>14.42</v>
          </cell>
          <cell r="Q868">
            <v>0</v>
          </cell>
          <cell r="R868">
            <v>0</v>
          </cell>
          <cell r="S868">
            <v>660.83999999999992</v>
          </cell>
          <cell r="T868">
            <v>82.85</v>
          </cell>
          <cell r="U868">
            <v>65.25</v>
          </cell>
          <cell r="V868">
            <v>8.18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268.39999999999998</v>
          </cell>
          <cell r="AB868">
            <v>33.65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C869" t="str">
            <v>3012010101085230</v>
          </cell>
          <cell r="D869" t="str">
            <v>SC F233595</v>
          </cell>
          <cell r="F869">
            <v>11500</v>
          </cell>
          <cell r="G869">
            <v>11499.98</v>
          </cell>
          <cell r="H869">
            <v>1438.21</v>
          </cell>
          <cell r="I869">
            <v>4328.96</v>
          </cell>
          <cell r="J869">
            <v>548.48</v>
          </cell>
          <cell r="K869">
            <v>5402.02</v>
          </cell>
          <cell r="L869">
            <v>673.65</v>
          </cell>
          <cell r="M869">
            <v>0</v>
          </cell>
          <cell r="N869">
            <v>0</v>
          </cell>
          <cell r="O869">
            <v>145.47999999999999</v>
          </cell>
          <cell r="P869">
            <v>17.77</v>
          </cell>
          <cell r="Q869">
            <v>349.99</v>
          </cell>
          <cell r="R869">
            <v>42.75</v>
          </cell>
          <cell r="S869">
            <v>850.03</v>
          </cell>
          <cell r="T869">
            <v>103.83</v>
          </cell>
          <cell r="U869">
            <v>83.91</v>
          </cell>
          <cell r="V869">
            <v>10.25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339.59</v>
          </cell>
          <cell r="AB869">
            <v>41.48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3012010101115326</v>
          </cell>
          <cell r="D870" t="str">
            <v>SC F233595</v>
          </cell>
          <cell r="F870">
            <v>8487</v>
          </cell>
          <cell r="G870">
            <v>8486.44</v>
          </cell>
          <cell r="H870">
            <v>1033.3799999999999</v>
          </cell>
          <cell r="I870">
            <v>3596.09</v>
          </cell>
          <cell r="J870">
            <v>437.89</v>
          </cell>
          <cell r="K870">
            <v>3384.46</v>
          </cell>
          <cell r="L870">
            <v>412.12</v>
          </cell>
          <cell r="M870">
            <v>0</v>
          </cell>
          <cell r="N870">
            <v>0</v>
          </cell>
          <cell r="O870">
            <v>162.36000000000001</v>
          </cell>
          <cell r="P870">
            <v>19.77</v>
          </cell>
          <cell r="Q870">
            <v>0</v>
          </cell>
          <cell r="R870">
            <v>0</v>
          </cell>
          <cell r="S870">
            <v>897.69</v>
          </cell>
          <cell r="T870">
            <v>109.31</v>
          </cell>
          <cell r="U870">
            <v>88.69</v>
          </cell>
          <cell r="V870">
            <v>10.8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357.15</v>
          </cell>
          <cell r="AB870">
            <v>43.49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3012010101010923</v>
          </cell>
          <cell r="D871" t="str">
            <v>SC F233595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3012010101079431</v>
          </cell>
          <cell r="D872" t="str">
            <v>SC F233595</v>
          </cell>
          <cell r="F872">
            <v>6500</v>
          </cell>
          <cell r="G872">
            <v>6500.0400000000009</v>
          </cell>
          <cell r="H872">
            <v>835.72</v>
          </cell>
          <cell r="I872">
            <v>2395.64</v>
          </cell>
          <cell r="J872">
            <v>308.01</v>
          </cell>
          <cell r="K872">
            <v>2904.45</v>
          </cell>
          <cell r="L872">
            <v>373.43</v>
          </cell>
          <cell r="M872">
            <v>0</v>
          </cell>
          <cell r="N872">
            <v>0</v>
          </cell>
          <cell r="O872">
            <v>126</v>
          </cell>
          <cell r="P872">
            <v>16.2</v>
          </cell>
          <cell r="Q872">
            <v>0</v>
          </cell>
          <cell r="R872">
            <v>0</v>
          </cell>
          <cell r="S872">
            <v>709.56000000000006</v>
          </cell>
          <cell r="T872">
            <v>91.23</v>
          </cell>
          <cell r="U872">
            <v>70.31</v>
          </cell>
          <cell r="V872">
            <v>9.0399999999999991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294.08</v>
          </cell>
          <cell r="AB872">
            <v>37.81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3012010101134368</v>
          </cell>
          <cell r="D873" t="str">
            <v>SC F233595</v>
          </cell>
          <cell r="F873">
            <v>7533</v>
          </cell>
          <cell r="G873">
            <v>7532.47</v>
          </cell>
          <cell r="H873">
            <v>940.75</v>
          </cell>
          <cell r="I873">
            <v>3041.57</v>
          </cell>
          <cell r="J873">
            <v>379.87</v>
          </cell>
          <cell r="K873">
            <v>3189.78</v>
          </cell>
          <cell r="L873">
            <v>398.38</v>
          </cell>
          <cell r="M873">
            <v>0</v>
          </cell>
          <cell r="N873">
            <v>0</v>
          </cell>
          <cell r="O873">
            <v>136.44</v>
          </cell>
          <cell r="P873">
            <v>17.04</v>
          </cell>
          <cell r="Q873">
            <v>0</v>
          </cell>
          <cell r="R873">
            <v>0</v>
          </cell>
          <cell r="S873">
            <v>770.26</v>
          </cell>
          <cell r="T873">
            <v>96.2</v>
          </cell>
          <cell r="U873">
            <v>76.069999999999993</v>
          </cell>
          <cell r="V873">
            <v>9.5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318.35000000000002</v>
          </cell>
          <cell r="AB873">
            <v>39.76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3012010101066479</v>
          </cell>
          <cell r="D874" t="str">
            <v>SC F233595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3030010102520581</v>
          </cell>
          <cell r="D875" t="str">
            <v>SC F233595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3012010101135225</v>
          </cell>
          <cell r="D876" t="str">
            <v>SC F233595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3012010101005089</v>
          </cell>
          <cell r="D877" t="str">
            <v>SC F233595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3030010102497368</v>
          </cell>
          <cell r="D878" t="str">
            <v>SC F233595</v>
          </cell>
          <cell r="F878">
            <v>10069</v>
          </cell>
          <cell r="G878">
            <v>10068.81</v>
          </cell>
          <cell r="H878">
            <v>1255.7</v>
          </cell>
          <cell r="I878">
            <v>3956</v>
          </cell>
          <cell r="J878">
            <v>493.36</v>
          </cell>
          <cell r="K878">
            <v>3900.19</v>
          </cell>
          <cell r="L878">
            <v>486.4</v>
          </cell>
          <cell r="M878">
            <v>0</v>
          </cell>
          <cell r="N878">
            <v>0</v>
          </cell>
          <cell r="O878">
            <v>624.48</v>
          </cell>
          <cell r="P878">
            <v>77.88</v>
          </cell>
          <cell r="Q878">
            <v>0</v>
          </cell>
          <cell r="R878">
            <v>0</v>
          </cell>
          <cell r="S878">
            <v>1059.48</v>
          </cell>
          <cell r="T878">
            <v>132.13</v>
          </cell>
          <cell r="U878">
            <v>104.64</v>
          </cell>
          <cell r="V878">
            <v>13.05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424.02</v>
          </cell>
          <cell r="AB878">
            <v>52.88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3012010101126844</v>
          </cell>
          <cell r="D879" t="str">
            <v>SC F233595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3012010101100963</v>
          </cell>
          <cell r="D880" t="str">
            <v>SC F233595</v>
          </cell>
          <cell r="F880">
            <v>6953</v>
          </cell>
          <cell r="G880">
            <v>6962.75</v>
          </cell>
          <cell r="H880">
            <v>848.23000000000013</v>
          </cell>
          <cell r="I880">
            <v>2816.58</v>
          </cell>
          <cell r="J880">
            <v>343.12</v>
          </cell>
          <cell r="K880">
            <v>2920.83</v>
          </cell>
          <cell r="L880">
            <v>355.82</v>
          </cell>
          <cell r="M880">
            <v>9.9700000000000006</v>
          </cell>
          <cell r="N880">
            <v>1.23</v>
          </cell>
          <cell r="O880">
            <v>125.59</v>
          </cell>
          <cell r="P880">
            <v>15.3</v>
          </cell>
          <cell r="Q880">
            <v>0</v>
          </cell>
          <cell r="R880">
            <v>0</v>
          </cell>
          <cell r="S880">
            <v>725.06999999999994</v>
          </cell>
          <cell r="T880">
            <v>88.33</v>
          </cell>
          <cell r="U880">
            <v>71.58</v>
          </cell>
          <cell r="V880">
            <v>8.7200000000000006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293.13</v>
          </cell>
          <cell r="AB880">
            <v>35.71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3012010101163995</v>
          </cell>
          <cell r="D881" t="str">
            <v>SC F233595</v>
          </cell>
          <cell r="F881">
            <v>7989</v>
          </cell>
          <cell r="G881">
            <v>7988.5699999999988</v>
          </cell>
          <cell r="H881">
            <v>994.08</v>
          </cell>
          <cell r="I881">
            <v>3157.4</v>
          </cell>
          <cell r="J881">
            <v>392.9</v>
          </cell>
          <cell r="K881">
            <v>3443.24</v>
          </cell>
          <cell r="L881">
            <v>428.47</v>
          </cell>
          <cell r="M881">
            <v>0</v>
          </cell>
          <cell r="N881">
            <v>0</v>
          </cell>
          <cell r="O881">
            <v>144.49</v>
          </cell>
          <cell r="P881">
            <v>17.98</v>
          </cell>
          <cell r="Q881">
            <v>0</v>
          </cell>
          <cell r="R881">
            <v>0</v>
          </cell>
          <cell r="S881">
            <v>824.75</v>
          </cell>
          <cell r="T881">
            <v>102.63</v>
          </cell>
          <cell r="U881">
            <v>81.41</v>
          </cell>
          <cell r="V881">
            <v>10.130000000000001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337.28</v>
          </cell>
          <cell r="AB881">
            <v>41.97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3012010101039567</v>
          </cell>
          <cell r="D882" t="str">
            <v>SC F233595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3012010101138914</v>
          </cell>
          <cell r="D883" t="str">
            <v>SC F233595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3012010101141900</v>
          </cell>
          <cell r="D884" t="str">
            <v>SC F233595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3030010102520557</v>
          </cell>
          <cell r="D885" t="str">
            <v>SC F233595</v>
          </cell>
          <cell r="F885">
            <v>7364</v>
          </cell>
          <cell r="G885">
            <v>7364.6800000000012</v>
          </cell>
          <cell r="H885">
            <v>917.65000000000009</v>
          </cell>
          <cell r="I885">
            <v>2874.85</v>
          </cell>
          <cell r="J885">
            <v>358.21000000000004</v>
          </cell>
          <cell r="K885">
            <v>2875.01</v>
          </cell>
          <cell r="L885">
            <v>358.23</v>
          </cell>
          <cell r="M885">
            <v>0</v>
          </cell>
          <cell r="N885">
            <v>0</v>
          </cell>
          <cell r="O885">
            <v>457.06</v>
          </cell>
          <cell r="P885">
            <v>56.95</v>
          </cell>
          <cell r="Q885">
            <v>0</v>
          </cell>
          <cell r="R885">
            <v>0</v>
          </cell>
          <cell r="S885">
            <v>773.58</v>
          </cell>
          <cell r="T885">
            <v>96.39</v>
          </cell>
          <cell r="U885">
            <v>76.239999999999995</v>
          </cell>
          <cell r="V885">
            <v>9.5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310.35000000000002</v>
          </cell>
          <cell r="AB885">
            <v>38.67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2.41</v>
          </cell>
          <cell r="AJ885">
            <v>0.3</v>
          </cell>
          <cell r="AK885">
            <v>0</v>
          </cell>
          <cell r="AL885">
            <v>0</v>
          </cell>
        </row>
        <row r="886">
          <cell r="C886" t="str">
            <v>3030010102581740</v>
          </cell>
          <cell r="D886" t="str">
            <v>SC F233595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3012010102505855</v>
          </cell>
          <cell r="D887" t="str">
            <v>SC F233595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3012010101092616</v>
          </cell>
          <cell r="D888" t="str">
            <v>SC F233595</v>
          </cell>
          <cell r="F888">
            <v>0</v>
          </cell>
          <cell r="G888">
            <v>82.48</v>
          </cell>
          <cell r="H888">
            <v>10.17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80.84</v>
          </cell>
          <cell r="N888">
            <v>9.9700000000000006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1.64</v>
          </cell>
          <cell r="T888">
            <v>0.2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3012010101102605</v>
          </cell>
          <cell r="D889" t="str">
            <v>SC F233595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3030010102524161</v>
          </cell>
          <cell r="D890" t="str">
            <v>SC F233595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3012010101092210</v>
          </cell>
          <cell r="D891" t="str">
            <v>SC F233595</v>
          </cell>
          <cell r="F891">
            <v>0</v>
          </cell>
          <cell r="G891">
            <v>2.71</v>
          </cell>
          <cell r="H891">
            <v>0.33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2.71</v>
          </cell>
          <cell r="T891">
            <v>0.33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3030010102533238</v>
          </cell>
          <cell r="D892" t="str">
            <v>SC F233595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3030010102518510</v>
          </cell>
          <cell r="D893" t="str">
            <v>SC F233595</v>
          </cell>
          <cell r="F893">
            <v>9064</v>
          </cell>
          <cell r="G893">
            <v>9064.3700000000008</v>
          </cell>
          <cell r="H893">
            <v>1129.8</v>
          </cell>
          <cell r="I893">
            <v>3541.99</v>
          </cell>
          <cell r="J893">
            <v>441.48</v>
          </cell>
          <cell r="K893">
            <v>3523.78</v>
          </cell>
          <cell r="L893">
            <v>439.21</v>
          </cell>
          <cell r="M893">
            <v>0</v>
          </cell>
          <cell r="N893">
            <v>0</v>
          </cell>
          <cell r="O893">
            <v>561.61</v>
          </cell>
          <cell r="P893">
            <v>70</v>
          </cell>
          <cell r="Q893">
            <v>0</v>
          </cell>
          <cell r="R893">
            <v>0</v>
          </cell>
          <cell r="S893">
            <v>960.83</v>
          </cell>
          <cell r="T893">
            <v>119.76</v>
          </cell>
          <cell r="U893">
            <v>94.83</v>
          </cell>
          <cell r="V893">
            <v>11.82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381.33</v>
          </cell>
          <cell r="AB893">
            <v>47.53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3030010102538641</v>
          </cell>
          <cell r="D894" t="str">
            <v>SC F233595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3012010101056561</v>
          </cell>
          <cell r="D895" t="str">
            <v>SC F233595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3030010102582417</v>
          </cell>
          <cell r="D896" t="str">
            <v>SC F233595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3012010101141926</v>
          </cell>
          <cell r="D897" t="str">
            <v>SC F233595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3030010102521787</v>
          </cell>
          <cell r="D898" t="str">
            <v>SC F233595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3012010101004199</v>
          </cell>
          <cell r="D899" t="str">
            <v>SC F233595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3030010102488862</v>
          </cell>
          <cell r="D900" t="str">
            <v>SC F233595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3030010102509683</v>
          </cell>
          <cell r="D901" t="str">
            <v>SC F233595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3012010101102449</v>
          </cell>
          <cell r="D902" t="str">
            <v>SC F233595</v>
          </cell>
          <cell r="E902" t="str">
            <v>Adjudicación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3012010101143476</v>
          </cell>
          <cell r="D903" t="str">
            <v>SC F233595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3012010101102274</v>
          </cell>
          <cell r="D904" t="str">
            <v>SC F233595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3012010101056306</v>
          </cell>
          <cell r="D905" t="str">
            <v>SC F233595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3012010101116712</v>
          </cell>
          <cell r="D906" t="str">
            <v>SC F233595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3030010102498796</v>
          </cell>
          <cell r="D907" t="str">
            <v>SC F233595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3030010102525689</v>
          </cell>
          <cell r="D908" t="str">
            <v>SC F233595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3030010102529541</v>
          </cell>
          <cell r="D909" t="str">
            <v>SC F233595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3030010102501722</v>
          </cell>
          <cell r="D910" t="str">
            <v>SC F233595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3012010101100203</v>
          </cell>
          <cell r="D911" t="str">
            <v>SC F233595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3030010102497186</v>
          </cell>
          <cell r="D912" t="str">
            <v>SC F233595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C913" t="str">
            <v>3030010102499083</v>
          </cell>
          <cell r="D913" t="str">
            <v>SC F233595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3012010101138294</v>
          </cell>
          <cell r="D914" t="str">
            <v>SC F233595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C915" t="str">
            <v>3030010102523387</v>
          </cell>
          <cell r="D915" t="str">
            <v>SC F233595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3012010101161684</v>
          </cell>
          <cell r="D916" t="str">
            <v>SC F233595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3030010102520946</v>
          </cell>
          <cell r="D917" t="str">
            <v>SC F233595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3030010102537940</v>
          </cell>
          <cell r="D918" t="str">
            <v>SC F233595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3012010101077922</v>
          </cell>
          <cell r="D919" t="str">
            <v>SC F233595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3030010102505160</v>
          </cell>
          <cell r="D920" t="str">
            <v>SC F233595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3012010101120037</v>
          </cell>
          <cell r="D921" t="str">
            <v>SC F233595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3030010102530077</v>
          </cell>
          <cell r="D922" t="str">
            <v>SC F233595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3012010101102423</v>
          </cell>
          <cell r="D923" t="str">
            <v>SC F233595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3012010101166279</v>
          </cell>
          <cell r="D924" t="str">
            <v>SC F233595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3030010102497533</v>
          </cell>
          <cell r="D925" t="str">
            <v>SC F233595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C926" t="str">
            <v>3012010101028651</v>
          </cell>
          <cell r="D926" t="str">
            <v>SC F233595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3030010102501631</v>
          </cell>
          <cell r="D927" t="str">
            <v>SC F233595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3030010102530671</v>
          </cell>
          <cell r="D928" t="str">
            <v>SC F233595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3012010101040169</v>
          </cell>
          <cell r="D929" t="str">
            <v>SC F233595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3030010102501847</v>
          </cell>
          <cell r="D930" t="str">
            <v>SC F233595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3030010102487989</v>
          </cell>
          <cell r="D931" t="str">
            <v>SC F233595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3030010102523155</v>
          </cell>
          <cell r="D932" t="str">
            <v>SC F233595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3012010101068038</v>
          </cell>
          <cell r="D933" t="str">
            <v>SC F233595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3030010102520284</v>
          </cell>
          <cell r="D934" t="str">
            <v>SC F233595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3030010102488870</v>
          </cell>
          <cell r="D935" t="str">
            <v>SC F233595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3030010102498614</v>
          </cell>
          <cell r="D936" t="str">
            <v>SC F233595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3030010102492559</v>
          </cell>
          <cell r="D937" t="str">
            <v>SC F233595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3012010101071842</v>
          </cell>
          <cell r="D938" t="str">
            <v>SC F233595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3012010101145216</v>
          </cell>
          <cell r="D939" t="str">
            <v>SC F233595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3012010101066487</v>
          </cell>
          <cell r="D940" t="str">
            <v>SC F233595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3012010101073707</v>
          </cell>
          <cell r="D941" t="str">
            <v>SC F233595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3012010101072154</v>
          </cell>
          <cell r="D942" t="str">
            <v>SC F233595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3012010101132602</v>
          </cell>
          <cell r="D943" t="str">
            <v>SC F233595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3012010101100492</v>
          </cell>
          <cell r="D944" t="str">
            <v>SC F233595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3012010101089364</v>
          </cell>
          <cell r="D945" t="str">
            <v>SC F233595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3030010102499307</v>
          </cell>
          <cell r="D946" t="str">
            <v>SC F233595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3030010102491742</v>
          </cell>
          <cell r="D947" t="str">
            <v>SC F233595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3030010102514477</v>
          </cell>
          <cell r="D948" t="str">
            <v>SC F233595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C949" t="str">
            <v>3030010102529939</v>
          </cell>
          <cell r="D949" t="str">
            <v>SC F233595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3030010102566824</v>
          </cell>
          <cell r="D950" t="str">
            <v>SC F233595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3030010102507786</v>
          </cell>
          <cell r="D951" t="str">
            <v>SC F233595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3012010101040060</v>
          </cell>
          <cell r="D952" t="str">
            <v>SC F233595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3030010102566352</v>
          </cell>
          <cell r="D953" t="str">
            <v>SC F233595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3030010102492658</v>
          </cell>
          <cell r="D954" t="str">
            <v>SC F233595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3012010101173127</v>
          </cell>
          <cell r="D955" t="str">
            <v>SC F233595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3012010101155066</v>
          </cell>
          <cell r="D956" t="str">
            <v>SC F233595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3012010101104718</v>
          </cell>
          <cell r="D957" t="str">
            <v>SC F233595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3030010102565834</v>
          </cell>
          <cell r="D958" t="str">
            <v>SC F233595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3030010102586327</v>
          </cell>
          <cell r="D959" t="str">
            <v>SC F233595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3012010101153970</v>
          </cell>
          <cell r="D960" t="str">
            <v>SC F233595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C961" t="str">
            <v>3030010102500294</v>
          </cell>
          <cell r="D961" t="str">
            <v>SC F233595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3030010102488011</v>
          </cell>
          <cell r="D962" t="str">
            <v>SC F233595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3030010102547709</v>
          </cell>
          <cell r="D963" t="str">
            <v>SC F233595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3012010101109261</v>
          </cell>
          <cell r="D964" t="str">
            <v>SC F233595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C965" t="str">
            <v>3000000177169</v>
          </cell>
          <cell r="D965" t="str">
            <v>SC F233595</v>
          </cell>
          <cell r="F965">
            <v>12800</v>
          </cell>
          <cell r="G965">
            <v>12460.07</v>
          </cell>
          <cell r="H965">
            <v>1578.5999999999997</v>
          </cell>
          <cell r="I965">
            <v>9161.2999999999993</v>
          </cell>
          <cell r="J965">
            <v>1161.75</v>
          </cell>
          <cell r="K965">
            <v>2288.35</v>
          </cell>
          <cell r="L965">
            <v>289.14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229.99</v>
          </cell>
          <cell r="R965">
            <v>29.1</v>
          </cell>
          <cell r="S965">
            <v>710.23</v>
          </cell>
          <cell r="T965">
            <v>89.74</v>
          </cell>
          <cell r="U965">
            <v>70.2</v>
          </cell>
          <cell r="V965">
            <v>8.8699999999999992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3000000177043</v>
          </cell>
          <cell r="D966" t="str">
            <v>SC F233595</v>
          </cell>
          <cell r="F966">
            <v>6953.68</v>
          </cell>
          <cell r="G966">
            <v>6946.9500000000007</v>
          </cell>
          <cell r="H966">
            <v>857.30000000000007</v>
          </cell>
          <cell r="I966">
            <v>3581.5499999999997</v>
          </cell>
          <cell r="J966">
            <v>441.99</v>
          </cell>
          <cell r="K966">
            <v>2857.89</v>
          </cell>
          <cell r="L966">
            <v>352.68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230.04</v>
          </cell>
          <cell r="R966">
            <v>28.37</v>
          </cell>
          <cell r="S966">
            <v>467.97</v>
          </cell>
          <cell r="T966">
            <v>57.75</v>
          </cell>
          <cell r="U966">
            <v>46.27</v>
          </cell>
          <cell r="V966">
            <v>5.71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6.73</v>
          </cell>
          <cell r="AJ966">
            <v>0.83</v>
          </cell>
          <cell r="AK966">
            <v>230.04</v>
          </cell>
          <cell r="AL966">
            <v>28.37</v>
          </cell>
        </row>
        <row r="967">
          <cell r="C967" t="str">
            <v>3000000181149</v>
          </cell>
          <cell r="D967" t="str">
            <v>SC F233595</v>
          </cell>
          <cell r="F967">
            <v>6770</v>
          </cell>
          <cell r="G967">
            <v>6764.18</v>
          </cell>
          <cell r="H967">
            <v>834.74000000000012</v>
          </cell>
          <cell r="I967">
            <v>3324.23</v>
          </cell>
          <cell r="J967">
            <v>410.23</v>
          </cell>
          <cell r="K967">
            <v>2936.73</v>
          </cell>
          <cell r="L967">
            <v>362.41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457.92</v>
          </cell>
          <cell r="T967">
            <v>56.510000000000005</v>
          </cell>
          <cell r="U967">
            <v>45.3</v>
          </cell>
          <cell r="V967">
            <v>5.59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C968" t="str">
            <v>3000000184222</v>
          </cell>
          <cell r="D968" t="str">
            <v>SC F233595</v>
          </cell>
          <cell r="F968">
            <v>0</v>
          </cell>
          <cell r="G968">
            <v>5142.7100000000009</v>
          </cell>
          <cell r="H968">
            <v>634.6400000000001</v>
          </cell>
          <cell r="I968">
            <v>2489.59</v>
          </cell>
          <cell r="J968">
            <v>307.23</v>
          </cell>
          <cell r="K968">
            <v>2316.42</v>
          </cell>
          <cell r="L968">
            <v>285.86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306.39</v>
          </cell>
          <cell r="T968">
            <v>37.81</v>
          </cell>
          <cell r="U968">
            <v>30.31</v>
          </cell>
          <cell r="V968">
            <v>3.74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3000000185890</v>
          </cell>
          <cell r="D969" t="str">
            <v>SC F233595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349.96</v>
          </cell>
          <cell r="R969">
            <v>43.16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349.96</v>
          </cell>
          <cell r="AL969">
            <v>43.16</v>
          </cell>
        </row>
        <row r="970">
          <cell r="C970" t="str">
            <v>3012010101081254</v>
          </cell>
          <cell r="D970" t="str">
            <v>SC F233595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100080001678</v>
          </cell>
          <cell r="D971" t="str">
            <v>CI F233595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100080002783</v>
          </cell>
          <cell r="D972" t="str">
            <v>CI F233595</v>
          </cell>
          <cell r="F972">
            <v>0</v>
          </cell>
          <cell r="G972">
            <v>0.87</v>
          </cell>
          <cell r="H972">
            <v>0.11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0.87</v>
          </cell>
          <cell r="T972">
            <v>0.11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100080002650</v>
          </cell>
          <cell r="D973" t="str">
            <v>CI F233595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C974" t="str">
            <v>100080001777</v>
          </cell>
          <cell r="D974" t="str">
            <v>CI F233595</v>
          </cell>
          <cell r="F974">
            <v>5926</v>
          </cell>
          <cell r="G974">
            <v>5925.8499999999995</v>
          </cell>
          <cell r="H974">
            <v>723.31000000000006</v>
          </cell>
          <cell r="I974">
            <v>2675.89</v>
          </cell>
          <cell r="J974">
            <v>326.62</v>
          </cell>
          <cell r="K974">
            <v>1872.93</v>
          </cell>
          <cell r="L974">
            <v>228.61</v>
          </cell>
          <cell r="M974">
            <v>19.68</v>
          </cell>
          <cell r="N974">
            <v>2.46</v>
          </cell>
          <cell r="O974">
            <v>532.52</v>
          </cell>
          <cell r="P974">
            <v>65</v>
          </cell>
          <cell r="Q974">
            <v>0</v>
          </cell>
          <cell r="R974">
            <v>0</v>
          </cell>
          <cell r="S974">
            <v>226.60999999999999</v>
          </cell>
          <cell r="T974">
            <v>27.66</v>
          </cell>
          <cell r="U974">
            <v>58.91</v>
          </cell>
          <cell r="V974">
            <v>7.19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558.99</v>
          </cell>
          <cell r="AB974">
            <v>68.23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19.68</v>
          </cell>
          <cell r="AJ974">
            <v>2.46</v>
          </cell>
          <cell r="AK974">
            <v>0</v>
          </cell>
          <cell r="AL974">
            <v>0</v>
          </cell>
        </row>
        <row r="975">
          <cell r="C975" t="str">
            <v>100080002114</v>
          </cell>
          <cell r="D975" t="str">
            <v>CI F233595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102022000305</v>
          </cell>
          <cell r="D976" t="str">
            <v>CI F233595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102022000032</v>
          </cell>
          <cell r="D977" t="str">
            <v>CI F233595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108004000130</v>
          </cell>
          <cell r="D978" t="str">
            <v>CI F233595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120050003918</v>
          </cell>
          <cell r="D979" t="str">
            <v>CI F233595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120050003777</v>
          </cell>
          <cell r="D980" t="str">
            <v>CI F233595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120050003827</v>
          </cell>
          <cell r="D981" t="str">
            <v>CI F233595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120060000623</v>
          </cell>
          <cell r="D982" t="str">
            <v>CI F233595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127006000229</v>
          </cell>
          <cell r="D983" t="str">
            <v>CI F233595</v>
          </cell>
          <cell r="F983">
            <v>10325</v>
          </cell>
          <cell r="G983">
            <v>10324.999999999998</v>
          </cell>
          <cell r="H983">
            <v>1256.9299999999998</v>
          </cell>
          <cell r="I983">
            <v>5381.29</v>
          </cell>
          <cell r="J983">
            <v>655.1</v>
          </cell>
          <cell r="K983">
            <v>3810.85</v>
          </cell>
          <cell r="L983">
            <v>463.92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508.07000000000005</v>
          </cell>
          <cell r="T983">
            <v>61.85</v>
          </cell>
          <cell r="U983">
            <v>132.99</v>
          </cell>
          <cell r="V983">
            <v>16.190000000000001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491.8</v>
          </cell>
          <cell r="AB983">
            <v>59.87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120060000920</v>
          </cell>
          <cell r="D984" t="str">
            <v>CI F233595</v>
          </cell>
          <cell r="F984">
            <v>0</v>
          </cell>
          <cell r="G984">
            <v>0.96</v>
          </cell>
          <cell r="H984">
            <v>0.12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0.96</v>
          </cell>
          <cell r="T984">
            <v>0.12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149004000043</v>
          </cell>
          <cell r="D985" t="str">
            <v>CI F233595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120050003702</v>
          </cell>
          <cell r="D986" t="str">
            <v>CI F233595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120050004106</v>
          </cell>
          <cell r="D987" t="str">
            <v>CI F233595</v>
          </cell>
          <cell r="F987">
            <v>11410</v>
          </cell>
          <cell r="G987">
            <v>11410.020000000002</v>
          </cell>
          <cell r="H987">
            <v>1441.6599999999999</v>
          </cell>
          <cell r="I987">
            <v>4569.2</v>
          </cell>
          <cell r="J987">
            <v>577.31999999999994</v>
          </cell>
          <cell r="K987">
            <v>3947.91</v>
          </cell>
          <cell r="L987">
            <v>498.82</v>
          </cell>
          <cell r="M987">
            <v>0</v>
          </cell>
          <cell r="N987">
            <v>0</v>
          </cell>
          <cell r="O987">
            <v>1028.8800000000001</v>
          </cell>
          <cell r="P987">
            <v>130</v>
          </cell>
          <cell r="Q987">
            <v>230</v>
          </cell>
          <cell r="R987">
            <v>29.06</v>
          </cell>
          <cell r="S987">
            <v>439.40999999999997</v>
          </cell>
          <cell r="T987">
            <v>55.519999999999996</v>
          </cell>
          <cell r="U987">
            <v>114.6</v>
          </cell>
          <cell r="V987">
            <v>14.48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1080.02</v>
          </cell>
          <cell r="AB987">
            <v>136.46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120060001035</v>
          </cell>
          <cell r="D988" t="str">
            <v>CI F233595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120060001092</v>
          </cell>
          <cell r="D989" t="str">
            <v>CI F233595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120060001142</v>
          </cell>
          <cell r="D990" t="str">
            <v>CI F233595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193002000175</v>
          </cell>
          <cell r="D991" t="str">
            <v>CI F233595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137001000207</v>
          </cell>
          <cell r="D992" t="str">
            <v>CI F233595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200180000115</v>
          </cell>
          <cell r="D993" t="str">
            <v>CI F233595</v>
          </cell>
          <cell r="F993">
            <v>7585</v>
          </cell>
          <cell r="G993">
            <v>7584.96</v>
          </cell>
          <cell r="H993">
            <v>914.65000000000009</v>
          </cell>
          <cell r="I993">
            <v>2942.02</v>
          </cell>
          <cell r="J993">
            <v>354.77</v>
          </cell>
          <cell r="K993">
            <v>3026.61</v>
          </cell>
          <cell r="L993">
            <v>364.97</v>
          </cell>
          <cell r="M993">
            <v>0</v>
          </cell>
          <cell r="N993">
            <v>0</v>
          </cell>
          <cell r="O993">
            <v>539.03</v>
          </cell>
          <cell r="P993">
            <v>65</v>
          </cell>
          <cell r="Q993">
            <v>0</v>
          </cell>
          <cell r="R993">
            <v>0</v>
          </cell>
          <cell r="S993">
            <v>286.84000000000003</v>
          </cell>
          <cell r="T993">
            <v>34.589999999999996</v>
          </cell>
          <cell r="U993">
            <v>74.63</v>
          </cell>
          <cell r="V993">
            <v>9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715.83</v>
          </cell>
          <cell r="AB993">
            <v>86.32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199001000520</v>
          </cell>
          <cell r="D994" t="str">
            <v>CI F233595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147001000461</v>
          </cell>
          <cell r="D995" t="str">
            <v>CI F233595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171004000070</v>
          </cell>
          <cell r="D996" t="str">
            <v>CI F233595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200150001119</v>
          </cell>
          <cell r="D997" t="str">
            <v>CI F233595</v>
          </cell>
          <cell r="F997">
            <v>0</v>
          </cell>
          <cell r="G997">
            <v>387.12</v>
          </cell>
          <cell r="H997">
            <v>84.15</v>
          </cell>
          <cell r="I997">
            <v>0</v>
          </cell>
          <cell r="J997">
            <v>0</v>
          </cell>
          <cell r="K997">
            <v>209.36</v>
          </cell>
          <cell r="L997">
            <v>45.51</v>
          </cell>
          <cell r="M997">
            <v>0</v>
          </cell>
          <cell r="N997">
            <v>0</v>
          </cell>
          <cell r="O997">
            <v>177.76</v>
          </cell>
          <cell r="P997">
            <v>38.64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200170000109</v>
          </cell>
          <cell r="D998" t="str">
            <v>CI F233595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199001000512</v>
          </cell>
          <cell r="D999" t="str">
            <v>CI F233595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171001000529</v>
          </cell>
          <cell r="D1000" t="str">
            <v>CI F233595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171006000086</v>
          </cell>
          <cell r="D1001" t="str">
            <v>CI F233595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186001002044</v>
          </cell>
          <cell r="D1002" t="str">
            <v>CI F233595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197001000045</v>
          </cell>
          <cell r="D1003" t="str">
            <v>CI F233595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</row>
        <row r="1004">
          <cell r="C1004" t="str">
            <v>200210000242</v>
          </cell>
          <cell r="D1004" t="str">
            <v>CI F233595</v>
          </cell>
          <cell r="F1004">
            <v>0</v>
          </cell>
          <cell r="G1004">
            <v>338.9</v>
          </cell>
          <cell r="H1004">
            <v>80.25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212.76</v>
          </cell>
          <cell r="P1004">
            <v>50.38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126.14</v>
          </cell>
          <cell r="AB1004">
            <v>29.87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197001000029</v>
          </cell>
          <cell r="D1005" t="str">
            <v>CI F233595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200150000400</v>
          </cell>
          <cell r="D1006" t="str">
            <v>CI F233595</v>
          </cell>
          <cell r="F1006">
            <v>0</v>
          </cell>
          <cell r="G1006">
            <v>0.83</v>
          </cell>
          <cell r="H1006">
            <v>0.1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0.83</v>
          </cell>
          <cell r="T1006">
            <v>0.1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199001000710</v>
          </cell>
          <cell r="D1007" t="str">
            <v>CI F233595</v>
          </cell>
          <cell r="F1007">
            <v>6000</v>
          </cell>
          <cell r="G1007">
            <v>5999.9999999999991</v>
          </cell>
          <cell r="H1007">
            <v>727.7</v>
          </cell>
          <cell r="I1007">
            <v>3039.73</v>
          </cell>
          <cell r="J1007">
            <v>369.62</v>
          </cell>
          <cell r="K1007">
            <v>2097.52</v>
          </cell>
          <cell r="L1007">
            <v>253.72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229.99</v>
          </cell>
          <cell r="R1007">
            <v>27.82</v>
          </cell>
          <cell r="S1007">
            <v>281.99</v>
          </cell>
          <cell r="T1007">
            <v>34.11</v>
          </cell>
          <cell r="U1007">
            <v>73.33</v>
          </cell>
          <cell r="V1007">
            <v>8.8699999999999992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277.44</v>
          </cell>
          <cell r="AB1007">
            <v>33.56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186001000733</v>
          </cell>
          <cell r="D1008" t="str">
            <v>CI F233595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200150000772</v>
          </cell>
          <cell r="D1009" t="str">
            <v>CI F233595</v>
          </cell>
          <cell r="F1009">
            <v>0</v>
          </cell>
          <cell r="G1009">
            <v>0.16</v>
          </cell>
          <cell r="H1009">
            <v>0.02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0.16</v>
          </cell>
          <cell r="T1009">
            <v>0.02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200150001051</v>
          </cell>
          <cell r="D1010" t="str">
            <v>CI F233595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200210000028</v>
          </cell>
          <cell r="D1011" t="str">
            <v>CI F233595</v>
          </cell>
          <cell r="F1011">
            <v>0</v>
          </cell>
          <cell r="G1011">
            <v>336.11</v>
          </cell>
          <cell r="H1011">
            <v>84.15</v>
          </cell>
          <cell r="I1011">
            <v>0</v>
          </cell>
          <cell r="J1011">
            <v>0</v>
          </cell>
          <cell r="K1011">
            <v>336.11</v>
          </cell>
          <cell r="L1011">
            <v>84.15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212002000025</v>
          </cell>
          <cell r="D1012" t="str">
            <v>CI F233595</v>
          </cell>
          <cell r="F1012">
            <v>9322</v>
          </cell>
          <cell r="G1012">
            <v>9320.3599999999988</v>
          </cell>
          <cell r="H1012">
            <v>1101.99</v>
          </cell>
          <cell r="I1012">
            <v>4658.87</v>
          </cell>
          <cell r="J1012">
            <v>550.84</v>
          </cell>
          <cell r="K1012">
            <v>3650.03</v>
          </cell>
          <cell r="L1012">
            <v>431.56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450.53999999999996</v>
          </cell>
          <cell r="T1012">
            <v>53.27</v>
          </cell>
          <cell r="U1012">
            <v>117.14</v>
          </cell>
          <cell r="V1012">
            <v>13.85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443.78</v>
          </cell>
          <cell r="AB1012">
            <v>52.47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221001001553</v>
          </cell>
          <cell r="D1013" t="str">
            <v>CI F233595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211002000076</v>
          </cell>
          <cell r="D1014" t="str">
            <v>CI F233595</v>
          </cell>
          <cell r="F1014">
            <v>10239</v>
          </cell>
          <cell r="G1014">
            <v>10239.260000000002</v>
          </cell>
          <cell r="H1014">
            <v>1236.3699999999999</v>
          </cell>
          <cell r="I1014">
            <v>5206.55</v>
          </cell>
          <cell r="J1014">
            <v>628.67999999999995</v>
          </cell>
          <cell r="K1014">
            <v>3910.96</v>
          </cell>
          <cell r="L1014">
            <v>472.24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503.28</v>
          </cell>
          <cell r="T1014">
            <v>60.77</v>
          </cell>
          <cell r="U1014">
            <v>130.93</v>
          </cell>
          <cell r="V1014">
            <v>15.81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487.54</v>
          </cell>
          <cell r="AB1014">
            <v>58.87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212003000735</v>
          </cell>
          <cell r="D1015" t="str">
            <v>CI F233595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220002000127</v>
          </cell>
          <cell r="D1016" t="str">
            <v>CI F233595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253002000045</v>
          </cell>
          <cell r="D1017" t="str">
            <v>CI F233595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211001000028</v>
          </cell>
          <cell r="D1018" t="str">
            <v>CI F233595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212001000224</v>
          </cell>
          <cell r="D1019" t="str">
            <v>CI F233595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221001000472</v>
          </cell>
          <cell r="D1020" t="str">
            <v>CI F233595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291001000046</v>
          </cell>
          <cell r="D1021" t="str">
            <v>CI F233595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221001001561</v>
          </cell>
          <cell r="D1022" t="str">
            <v>CI F233595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212003001014</v>
          </cell>
          <cell r="D1023" t="str">
            <v>CI F233595</v>
          </cell>
          <cell r="F1023">
            <v>7439</v>
          </cell>
          <cell r="G1023">
            <v>7439.19</v>
          </cell>
          <cell r="H1023">
            <v>906.54000000000008</v>
          </cell>
          <cell r="I1023">
            <v>3710</v>
          </cell>
          <cell r="J1023">
            <v>452.1</v>
          </cell>
          <cell r="K1023">
            <v>2777.04</v>
          </cell>
          <cell r="L1023">
            <v>338.41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363.12</v>
          </cell>
          <cell r="T1023">
            <v>44.25</v>
          </cell>
          <cell r="U1023">
            <v>94.45</v>
          </cell>
          <cell r="V1023">
            <v>11.51</v>
          </cell>
          <cell r="W1023">
            <v>148.78</v>
          </cell>
          <cell r="X1023">
            <v>18.13</v>
          </cell>
          <cell r="Y1023">
            <v>0</v>
          </cell>
          <cell r="Z1023">
            <v>0</v>
          </cell>
          <cell r="AA1023">
            <v>347.2</v>
          </cell>
          <cell r="AB1023">
            <v>42.31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1.4</v>
          </cell>
          <cell r="AJ1023">
            <v>0.17</v>
          </cell>
          <cell r="AK1023">
            <v>0</v>
          </cell>
          <cell r="AL1023">
            <v>0</v>
          </cell>
        </row>
        <row r="1024">
          <cell r="C1024" t="str">
            <v>303200000972</v>
          </cell>
          <cell r="D1024" t="str">
            <v>CI F233595</v>
          </cell>
          <cell r="F1024">
            <v>12444.01</v>
          </cell>
          <cell r="G1024">
            <v>16863.14</v>
          </cell>
          <cell r="H1024">
            <v>2102.85</v>
          </cell>
          <cell r="I1024">
            <v>6355.66</v>
          </cell>
          <cell r="J1024">
            <v>793.07</v>
          </cell>
          <cell r="K1024">
            <v>6992.51</v>
          </cell>
          <cell r="L1024">
            <v>872.62</v>
          </cell>
          <cell r="M1024">
            <v>0</v>
          </cell>
          <cell r="N1024">
            <v>0</v>
          </cell>
          <cell r="O1024">
            <v>1447.28</v>
          </cell>
          <cell r="P1024">
            <v>180</v>
          </cell>
          <cell r="Q1024">
            <v>230.04</v>
          </cell>
          <cell r="R1024">
            <v>28.61</v>
          </cell>
          <cell r="S1024">
            <v>452.52</v>
          </cell>
          <cell r="T1024">
            <v>56.28</v>
          </cell>
          <cell r="U1024">
            <v>117.72</v>
          </cell>
          <cell r="V1024">
            <v>14.64</v>
          </cell>
          <cell r="W1024">
            <v>125.99000000000001</v>
          </cell>
          <cell r="X1024">
            <v>15.67</v>
          </cell>
          <cell r="Y1024">
            <v>0</v>
          </cell>
          <cell r="Z1024">
            <v>0</v>
          </cell>
          <cell r="AA1024">
            <v>1141.42</v>
          </cell>
          <cell r="AB1024">
            <v>141.96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221001000621</v>
          </cell>
          <cell r="D1025" t="str">
            <v>CI F233595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221001001132</v>
          </cell>
          <cell r="D1026" t="str">
            <v>CI F233595</v>
          </cell>
          <cell r="F1026">
            <v>7564</v>
          </cell>
          <cell r="G1026">
            <v>7335.92</v>
          </cell>
          <cell r="H1026">
            <v>886.77</v>
          </cell>
          <cell r="I1026">
            <v>3496.18</v>
          </cell>
          <cell r="J1026">
            <v>422.62</v>
          </cell>
          <cell r="K1026">
            <v>3047.55</v>
          </cell>
          <cell r="L1026">
            <v>368.39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351.59000000000003</v>
          </cell>
          <cell r="T1026">
            <v>42.5</v>
          </cell>
          <cell r="U1026">
            <v>91.33</v>
          </cell>
          <cell r="V1026">
            <v>11.04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349.27</v>
          </cell>
          <cell r="AB1026">
            <v>42.22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250001000273</v>
          </cell>
          <cell r="D1027" t="str">
            <v>CI F233595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277001000037</v>
          </cell>
          <cell r="D1028" t="str">
            <v>CI F233595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230</v>
          </cell>
          <cell r="R1028">
            <v>27.41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230</v>
          </cell>
          <cell r="AL1028">
            <v>27.41</v>
          </cell>
        </row>
        <row r="1029">
          <cell r="C1029" t="str">
            <v>263001000888</v>
          </cell>
          <cell r="D1029" t="str">
            <v>CI F233595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273002000027</v>
          </cell>
          <cell r="D1030" t="str">
            <v>CI F233595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C1031" t="str">
            <v>303900000033</v>
          </cell>
          <cell r="D1031" t="str">
            <v>CI F233595</v>
          </cell>
          <cell r="F1031">
            <v>5000</v>
          </cell>
          <cell r="G1031">
            <v>4999.9900000000007</v>
          </cell>
          <cell r="H1031">
            <v>651.53</v>
          </cell>
          <cell r="I1031">
            <v>1904.59</v>
          </cell>
          <cell r="J1031">
            <v>248.18</v>
          </cell>
          <cell r="K1031">
            <v>1358.72</v>
          </cell>
          <cell r="L1031">
            <v>177.05</v>
          </cell>
          <cell r="M1031">
            <v>0</v>
          </cell>
          <cell r="N1031">
            <v>0</v>
          </cell>
          <cell r="O1031">
            <v>690.68</v>
          </cell>
          <cell r="P1031">
            <v>90</v>
          </cell>
          <cell r="Q1031">
            <v>230</v>
          </cell>
          <cell r="R1031">
            <v>29.97</v>
          </cell>
          <cell r="S1031">
            <v>215.26</v>
          </cell>
          <cell r="T1031">
            <v>28.05</v>
          </cell>
          <cell r="U1031">
            <v>56.02</v>
          </cell>
          <cell r="V1031">
            <v>7.3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544.72</v>
          </cell>
          <cell r="AB1031">
            <v>70.98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303900000074</v>
          </cell>
          <cell r="D1032" t="str">
            <v>CI F233595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277001000086</v>
          </cell>
          <cell r="D1033" t="str">
            <v>CI F233595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302500000070</v>
          </cell>
          <cell r="D1034" t="str">
            <v>CI F233595</v>
          </cell>
          <cell r="F1034">
            <v>15822.5</v>
          </cell>
          <cell r="G1034">
            <v>15822.53</v>
          </cell>
          <cell r="H1034">
            <v>1996.2799999999997</v>
          </cell>
          <cell r="I1034">
            <v>6870.1</v>
          </cell>
          <cell r="J1034">
            <v>866.78</v>
          </cell>
          <cell r="K1034">
            <v>4520.5200000000004</v>
          </cell>
          <cell r="L1034">
            <v>570.34</v>
          </cell>
          <cell r="M1034">
            <v>0</v>
          </cell>
          <cell r="N1034">
            <v>0</v>
          </cell>
          <cell r="O1034">
            <v>2250.98</v>
          </cell>
          <cell r="P1034">
            <v>284</v>
          </cell>
          <cell r="Q1034">
            <v>0</v>
          </cell>
          <cell r="R1034">
            <v>0</v>
          </cell>
          <cell r="S1034">
            <v>539.77</v>
          </cell>
          <cell r="T1034">
            <v>68.099999999999994</v>
          </cell>
          <cell r="U1034">
            <v>140.6</v>
          </cell>
          <cell r="V1034">
            <v>17.739999999999998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1500.56</v>
          </cell>
          <cell r="AB1034">
            <v>189.32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C1035" t="str">
            <v>303200000436</v>
          </cell>
          <cell r="D1035" t="str">
            <v>CI F233595</v>
          </cell>
          <cell r="F1035">
            <v>6005</v>
          </cell>
          <cell r="G1035">
            <v>6004.9900000000007</v>
          </cell>
          <cell r="H1035">
            <v>723.57</v>
          </cell>
          <cell r="I1035">
            <v>2369.48</v>
          </cell>
          <cell r="J1035">
            <v>285.51</v>
          </cell>
          <cell r="K1035">
            <v>2238.44</v>
          </cell>
          <cell r="L1035">
            <v>269.72000000000003</v>
          </cell>
          <cell r="M1035">
            <v>0</v>
          </cell>
          <cell r="N1035">
            <v>0</v>
          </cell>
          <cell r="O1035">
            <v>539.44000000000005</v>
          </cell>
          <cell r="P1035">
            <v>65</v>
          </cell>
          <cell r="Q1035">
            <v>2.74</v>
          </cell>
          <cell r="R1035">
            <v>0.33</v>
          </cell>
          <cell r="S1035">
            <v>228.72</v>
          </cell>
          <cell r="T1035">
            <v>27.56</v>
          </cell>
          <cell r="U1035">
            <v>59.92</v>
          </cell>
          <cell r="V1035">
            <v>7.22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566.25</v>
          </cell>
          <cell r="AB1035">
            <v>68.23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303200000923</v>
          </cell>
          <cell r="D1036" t="str">
            <v>CI F233595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303800000125</v>
          </cell>
          <cell r="D1037" t="str">
            <v>CI F233595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303200000527</v>
          </cell>
          <cell r="D1038" t="str">
            <v>CI F233595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229.98</v>
          </cell>
          <cell r="R1038">
            <v>28.98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229.98</v>
          </cell>
          <cell r="AL1038">
            <v>28.98</v>
          </cell>
        </row>
        <row r="1039">
          <cell r="C1039" t="str">
            <v>336001000262</v>
          </cell>
          <cell r="D1039" t="str">
            <v>CI F233595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362001000060</v>
          </cell>
          <cell r="D1040" t="str">
            <v>CI F233595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366001000012</v>
          </cell>
          <cell r="D1041" t="str">
            <v>CI F233595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440190000024</v>
          </cell>
          <cell r="D1042" t="str">
            <v>CI F233595</v>
          </cell>
          <cell r="F1042">
            <v>6200</v>
          </cell>
          <cell r="G1042">
            <v>6199.92</v>
          </cell>
          <cell r="H1042">
            <v>741.27</v>
          </cell>
          <cell r="I1042">
            <v>3540.6</v>
          </cell>
          <cell r="J1042">
            <v>422.53</v>
          </cell>
          <cell r="K1042">
            <v>1665.51</v>
          </cell>
          <cell r="L1042">
            <v>198.76</v>
          </cell>
          <cell r="M1042">
            <v>345.31</v>
          </cell>
          <cell r="N1042">
            <v>42.59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296.81</v>
          </cell>
          <cell r="T1042">
            <v>35.42</v>
          </cell>
          <cell r="U1042">
            <v>73.569999999999993</v>
          </cell>
          <cell r="V1042">
            <v>8.7799999999999994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278.12</v>
          </cell>
          <cell r="AB1042">
            <v>33.19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420060000064</v>
          </cell>
          <cell r="D1043" t="str">
            <v>CI F233595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440150000469</v>
          </cell>
          <cell r="D1044" t="str">
            <v>CI F233595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440150001418</v>
          </cell>
          <cell r="D1045" t="str">
            <v>CI F233595</v>
          </cell>
          <cell r="F1045">
            <v>10000</v>
          </cell>
          <cell r="G1045">
            <v>9999.9900000000016</v>
          </cell>
          <cell r="H1045">
            <v>1219.53</v>
          </cell>
          <cell r="I1045">
            <v>4959.8599999999997</v>
          </cell>
          <cell r="J1045">
            <v>604.87</v>
          </cell>
          <cell r="K1045">
            <v>3523.82</v>
          </cell>
          <cell r="L1045">
            <v>429.74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230.01</v>
          </cell>
          <cell r="R1045">
            <v>28.05</v>
          </cell>
          <cell r="S1045">
            <v>465.75</v>
          </cell>
          <cell r="T1045">
            <v>56.8</v>
          </cell>
          <cell r="U1045">
            <v>121.11</v>
          </cell>
          <cell r="V1045">
            <v>14.77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699.44</v>
          </cell>
          <cell r="AB1045">
            <v>85.3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440150001509</v>
          </cell>
          <cell r="D1046" t="str">
            <v>CI F233595</v>
          </cell>
          <cell r="F1046">
            <v>7000</v>
          </cell>
          <cell r="G1046">
            <v>6997.16</v>
          </cell>
          <cell r="H1046">
            <v>852.57</v>
          </cell>
          <cell r="I1046">
            <v>4336.84</v>
          </cell>
          <cell r="J1046">
            <v>528.28</v>
          </cell>
          <cell r="K1046">
            <v>1766.66</v>
          </cell>
          <cell r="L1046">
            <v>215.2</v>
          </cell>
          <cell r="M1046">
            <v>151.37</v>
          </cell>
          <cell r="N1046">
            <v>18.670000000000002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330.43</v>
          </cell>
          <cell r="T1046">
            <v>40.25</v>
          </cell>
          <cell r="U1046">
            <v>85.87</v>
          </cell>
          <cell r="V1046">
            <v>10.46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325.99</v>
          </cell>
          <cell r="AB1046">
            <v>39.71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440190000081</v>
          </cell>
          <cell r="D1047" t="str">
            <v>CI F233595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500160000203</v>
          </cell>
          <cell r="D1048" t="str">
            <v>CI F233595</v>
          </cell>
          <cell r="F1048">
            <v>6817</v>
          </cell>
          <cell r="G1048">
            <v>6817.0499999999993</v>
          </cell>
          <cell r="H1048">
            <v>809.82</v>
          </cell>
          <cell r="I1048">
            <v>3490.4300000000003</v>
          </cell>
          <cell r="J1048">
            <v>414.64</v>
          </cell>
          <cell r="K1048">
            <v>2503.25</v>
          </cell>
          <cell r="L1048">
            <v>297.37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229.98</v>
          </cell>
          <cell r="R1048">
            <v>27.32</v>
          </cell>
          <cell r="S1048">
            <v>309.7</v>
          </cell>
          <cell r="T1048">
            <v>36.79</v>
          </cell>
          <cell r="U1048">
            <v>80.56</v>
          </cell>
          <cell r="V1048">
            <v>9.57</v>
          </cell>
          <cell r="W1048">
            <v>130.72999999999999</v>
          </cell>
          <cell r="X1048">
            <v>15.53</v>
          </cell>
          <cell r="Y1048">
            <v>0</v>
          </cell>
          <cell r="Z1048">
            <v>0</v>
          </cell>
          <cell r="AA1048">
            <v>305.07</v>
          </cell>
          <cell r="AB1048">
            <v>36.24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2.69</v>
          </cell>
          <cell r="AJ1048">
            <v>0.32</v>
          </cell>
          <cell r="AK1048">
            <v>229.98</v>
          </cell>
          <cell r="AL1048">
            <v>27.32</v>
          </cell>
        </row>
        <row r="1049">
          <cell r="C1049" t="str">
            <v>500160000286</v>
          </cell>
          <cell r="D1049" t="str">
            <v>CI F233595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510040000299</v>
          </cell>
          <cell r="D1050" t="str">
            <v>CI F233595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440150001459</v>
          </cell>
          <cell r="D1051" t="str">
            <v>CI F233595</v>
          </cell>
          <cell r="F1051">
            <v>0</v>
          </cell>
          <cell r="G1051">
            <v>0.33</v>
          </cell>
          <cell r="H1051">
            <v>0.04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0.33</v>
          </cell>
          <cell r="T1051">
            <v>0.04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440150002168</v>
          </cell>
          <cell r="D1052" t="str">
            <v>CI F233595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590120000641</v>
          </cell>
          <cell r="D1053" t="str">
            <v>CI F233595</v>
          </cell>
          <cell r="F1053">
            <v>5500</v>
          </cell>
          <cell r="G1053">
            <v>5499.92</v>
          </cell>
          <cell r="H1053">
            <v>666.23</v>
          </cell>
          <cell r="I1053">
            <v>2636.01</v>
          </cell>
          <cell r="J1053">
            <v>319.17</v>
          </cell>
          <cell r="K1053">
            <v>2059.87</v>
          </cell>
          <cell r="L1053">
            <v>249.41</v>
          </cell>
          <cell r="M1053">
            <v>130.21</v>
          </cell>
          <cell r="N1053">
            <v>16.059999999999999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249.17</v>
          </cell>
          <cell r="T1053">
            <v>30.17</v>
          </cell>
          <cell r="U1053">
            <v>64.83</v>
          </cell>
          <cell r="V1053">
            <v>7.85</v>
          </cell>
          <cell r="W1053">
            <v>109.34</v>
          </cell>
          <cell r="X1053">
            <v>13.24</v>
          </cell>
          <cell r="Y1053">
            <v>0</v>
          </cell>
          <cell r="Z1053">
            <v>0</v>
          </cell>
          <cell r="AA1053">
            <v>250.49</v>
          </cell>
          <cell r="AB1053">
            <v>30.33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590150000867</v>
          </cell>
          <cell r="D1054" t="str">
            <v>CI F233595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590150001170</v>
          </cell>
          <cell r="D1055" t="str">
            <v>CI F233595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590150001576</v>
          </cell>
          <cell r="D1056" t="str">
            <v>CI F233595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C1057" t="str">
            <v>506001000013</v>
          </cell>
          <cell r="D1057" t="str">
            <v>CI F233595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500160000377</v>
          </cell>
          <cell r="D1058" t="str">
            <v>CI F233595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510020000319</v>
          </cell>
          <cell r="D1059" t="str">
            <v>CI F233595</v>
          </cell>
          <cell r="F1059">
            <v>7690</v>
          </cell>
          <cell r="G1059">
            <v>7689.9999999999991</v>
          </cell>
          <cell r="H1059">
            <v>943.2</v>
          </cell>
          <cell r="I1059">
            <v>2938.88</v>
          </cell>
          <cell r="J1059">
            <v>360.4</v>
          </cell>
          <cell r="K1059">
            <v>2930.24</v>
          </cell>
          <cell r="L1059">
            <v>359.34</v>
          </cell>
          <cell r="M1059">
            <v>230.26</v>
          </cell>
          <cell r="N1059">
            <v>28.4</v>
          </cell>
          <cell r="O1059">
            <v>530.04</v>
          </cell>
          <cell r="P1059">
            <v>65</v>
          </cell>
          <cell r="Q1059">
            <v>0</v>
          </cell>
          <cell r="R1059">
            <v>0</v>
          </cell>
          <cell r="S1059">
            <v>283.52999999999997</v>
          </cell>
          <cell r="T1059">
            <v>34.770000000000003</v>
          </cell>
          <cell r="U1059">
            <v>73.150000000000006</v>
          </cell>
          <cell r="V1059">
            <v>8.9700000000000006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703.9</v>
          </cell>
          <cell r="AB1059">
            <v>86.32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590150000131</v>
          </cell>
          <cell r="D1060" t="str">
            <v>CI F233595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510020000350</v>
          </cell>
          <cell r="D1061" t="str">
            <v>CI F233595</v>
          </cell>
          <cell r="F1061">
            <v>7833</v>
          </cell>
          <cell r="G1061">
            <v>7832.7000000000007</v>
          </cell>
          <cell r="H1061">
            <v>951.05</v>
          </cell>
          <cell r="I1061">
            <v>3272.1000000000004</v>
          </cell>
          <cell r="J1061">
            <v>397.29999999999995</v>
          </cell>
          <cell r="K1061">
            <v>2955.84</v>
          </cell>
          <cell r="L1061">
            <v>358.9</v>
          </cell>
          <cell r="M1061">
            <v>22.96</v>
          </cell>
          <cell r="N1061">
            <v>2.87</v>
          </cell>
          <cell r="O1061">
            <v>535.33000000000004</v>
          </cell>
          <cell r="P1061">
            <v>65</v>
          </cell>
          <cell r="Q1061">
            <v>230.03</v>
          </cell>
          <cell r="R1061">
            <v>27.93</v>
          </cell>
          <cell r="S1061">
            <v>284.47000000000003</v>
          </cell>
          <cell r="T1061">
            <v>34.54</v>
          </cell>
          <cell r="U1061">
            <v>74.040000000000006</v>
          </cell>
          <cell r="V1061">
            <v>8.99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710.92</v>
          </cell>
          <cell r="AB1061">
            <v>86.32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22.96</v>
          </cell>
          <cell r="AJ1061">
            <v>2.87</v>
          </cell>
          <cell r="AK1061">
            <v>230.03</v>
          </cell>
          <cell r="AL1061">
            <v>27.93</v>
          </cell>
        </row>
        <row r="1062">
          <cell r="C1062" t="str">
            <v>590240004887</v>
          </cell>
          <cell r="D1062" t="str">
            <v>CI F233595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C1063" t="str">
            <v>590150000982</v>
          </cell>
          <cell r="D1063" t="str">
            <v>CI F233595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C1064" t="str">
            <v>590160000261</v>
          </cell>
          <cell r="D1064" t="str">
            <v>CI F233595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590150000156</v>
          </cell>
          <cell r="D1065" t="str">
            <v>CI F233595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590150000230</v>
          </cell>
          <cell r="D1066" t="str">
            <v>CI F233595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590150000420</v>
          </cell>
          <cell r="D1067" t="str">
            <v>CI F233595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590150000735</v>
          </cell>
          <cell r="D1068" t="str">
            <v>CI F233595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590150001048</v>
          </cell>
          <cell r="D1069" t="str">
            <v>CI F233595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590150001220</v>
          </cell>
          <cell r="D1070" t="str">
            <v>CI F233595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590150001337</v>
          </cell>
          <cell r="D1071" t="str">
            <v>CI F233595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590170000384</v>
          </cell>
          <cell r="D1072" t="str">
            <v>CI F233595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590140000662</v>
          </cell>
          <cell r="D1073" t="str">
            <v>CI F233595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C1074" t="str">
            <v>590150000149</v>
          </cell>
          <cell r="D1074" t="str">
            <v>CI F233595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590090000399</v>
          </cell>
          <cell r="D1075" t="str">
            <v>CI F233595</v>
          </cell>
          <cell r="F1075">
            <v>5700</v>
          </cell>
          <cell r="G1075">
            <v>5700.01</v>
          </cell>
          <cell r="H1075">
            <v>680.23</v>
          </cell>
          <cell r="I1075">
            <v>2960.15</v>
          </cell>
          <cell r="J1075">
            <v>353.26</v>
          </cell>
          <cell r="K1075">
            <v>1870.31</v>
          </cell>
          <cell r="L1075">
            <v>223.2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230.02</v>
          </cell>
          <cell r="R1075">
            <v>27.45</v>
          </cell>
          <cell r="S1075">
            <v>285.16000000000003</v>
          </cell>
          <cell r="T1075">
            <v>34.03</v>
          </cell>
          <cell r="U1075">
            <v>74.16</v>
          </cell>
          <cell r="V1075">
            <v>8.85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280.20999999999998</v>
          </cell>
          <cell r="AB1075">
            <v>33.44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590290000017</v>
          </cell>
          <cell r="D1076" t="str">
            <v>CI F233595</v>
          </cell>
          <cell r="F1076">
            <v>4650</v>
          </cell>
          <cell r="G1076">
            <v>4630.53</v>
          </cell>
          <cell r="H1076">
            <v>559.51999999999987</v>
          </cell>
          <cell r="I1076">
            <v>2257.41</v>
          </cell>
          <cell r="J1076">
            <v>272.77</v>
          </cell>
          <cell r="K1076">
            <v>1875.65</v>
          </cell>
          <cell r="L1076">
            <v>226.64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219.81</v>
          </cell>
          <cell r="T1076">
            <v>26.56</v>
          </cell>
          <cell r="U1076">
            <v>57.19</v>
          </cell>
          <cell r="V1076">
            <v>6.91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220.47</v>
          </cell>
          <cell r="AB1076">
            <v>26.64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590150001113</v>
          </cell>
          <cell r="D1077" t="str">
            <v>CI F233595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590150001261</v>
          </cell>
          <cell r="D1078" t="str">
            <v>CI F233595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590150001444</v>
          </cell>
          <cell r="D1079" t="str">
            <v>CI F233595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590090000506</v>
          </cell>
          <cell r="D1080" t="str">
            <v>CI F233595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590160000295</v>
          </cell>
          <cell r="D1081" t="str">
            <v>CI F233595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590170000194</v>
          </cell>
          <cell r="D1082" t="str">
            <v>CI F233595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590120000575</v>
          </cell>
          <cell r="D1083" t="str">
            <v>CI F233595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590210000030</v>
          </cell>
          <cell r="D1084" t="str">
            <v>CI F233595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600160002348</v>
          </cell>
          <cell r="D1085" t="str">
            <v>CI F233595</v>
          </cell>
          <cell r="F1085">
            <v>9929</v>
          </cell>
          <cell r="G1085">
            <v>9928.9599999999991</v>
          </cell>
          <cell r="H1085">
            <v>1210.6600000000003</v>
          </cell>
          <cell r="I1085">
            <v>5358.31</v>
          </cell>
          <cell r="J1085">
            <v>653.35</v>
          </cell>
          <cell r="K1085">
            <v>3475.7</v>
          </cell>
          <cell r="L1085">
            <v>423.8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493.8</v>
          </cell>
          <cell r="T1085">
            <v>60.21</v>
          </cell>
          <cell r="U1085">
            <v>128.43</v>
          </cell>
          <cell r="V1085">
            <v>15.66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472.72</v>
          </cell>
          <cell r="AB1085">
            <v>57.64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590170000616</v>
          </cell>
          <cell r="D1086" t="str">
            <v>CI F233595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590150000313</v>
          </cell>
          <cell r="D1087" t="str">
            <v>CI F233595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590150000602</v>
          </cell>
          <cell r="D1088" t="str">
            <v>CI F233595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C1089" t="str">
            <v>590160000022</v>
          </cell>
          <cell r="D1089" t="str">
            <v>CI F233595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C1090" t="str">
            <v>650040000038</v>
          </cell>
          <cell r="D1090" t="str">
            <v>CI F233595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C1091" t="str">
            <v>800009000566</v>
          </cell>
          <cell r="D1091" t="str">
            <v>CI F233595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800009002083</v>
          </cell>
          <cell r="D1092" t="str">
            <v>CI F233595</v>
          </cell>
          <cell r="F1092">
            <v>0</v>
          </cell>
          <cell r="G1092">
            <v>54.279999999999994</v>
          </cell>
          <cell r="H1092">
            <v>6.69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52.62</v>
          </cell>
          <cell r="N1092">
            <v>6.49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1.66</v>
          </cell>
          <cell r="T1092">
            <v>0.2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770020000384</v>
          </cell>
          <cell r="D1093" t="str">
            <v>CI F233595</v>
          </cell>
          <cell r="F1093">
            <v>9999.98</v>
          </cell>
          <cell r="G1093">
            <v>9999.7699999999986</v>
          </cell>
          <cell r="H1093">
            <v>1253.5300000000002</v>
          </cell>
          <cell r="I1093">
            <v>4401.1499999999996</v>
          </cell>
          <cell r="J1093">
            <v>551.71</v>
          </cell>
          <cell r="K1093">
            <v>4027.9700000000003</v>
          </cell>
          <cell r="L1093">
            <v>504.93</v>
          </cell>
          <cell r="M1093">
            <v>0</v>
          </cell>
          <cell r="N1093">
            <v>0</v>
          </cell>
          <cell r="O1093">
            <v>717.96</v>
          </cell>
          <cell r="P1093">
            <v>90</v>
          </cell>
          <cell r="Q1093">
            <v>0</v>
          </cell>
          <cell r="R1093">
            <v>0</v>
          </cell>
          <cell r="S1093">
            <v>227.35000000000002</v>
          </cell>
          <cell r="T1093">
            <v>28.5</v>
          </cell>
          <cell r="U1093">
            <v>59.11</v>
          </cell>
          <cell r="V1093">
            <v>7.41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566.23</v>
          </cell>
          <cell r="AB1093">
            <v>70.98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770020000434</v>
          </cell>
          <cell r="D1094" t="str">
            <v>CI F233595</v>
          </cell>
          <cell r="F1094">
            <v>5987</v>
          </cell>
          <cell r="G1094">
            <v>5986.11</v>
          </cell>
          <cell r="H1094">
            <v>752.06000000000006</v>
          </cell>
          <cell r="I1094">
            <v>2406.27</v>
          </cell>
          <cell r="J1094">
            <v>302.31</v>
          </cell>
          <cell r="K1094">
            <v>2013.15</v>
          </cell>
          <cell r="L1094">
            <v>252.92</v>
          </cell>
          <cell r="M1094">
            <v>0</v>
          </cell>
          <cell r="N1094">
            <v>0</v>
          </cell>
          <cell r="O1094">
            <v>716.37</v>
          </cell>
          <cell r="P1094">
            <v>90</v>
          </cell>
          <cell r="Q1094">
            <v>0</v>
          </cell>
          <cell r="R1094">
            <v>0</v>
          </cell>
          <cell r="S1094">
            <v>226.45</v>
          </cell>
          <cell r="T1094">
            <v>28.45</v>
          </cell>
          <cell r="U1094">
            <v>58.9</v>
          </cell>
          <cell r="V1094">
            <v>7.4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564.97</v>
          </cell>
          <cell r="AB1094">
            <v>70.98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770020000475</v>
          </cell>
          <cell r="D1095" t="str">
            <v>CI F233595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800022000114</v>
          </cell>
          <cell r="D1096" t="str">
            <v>CI F233595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780250000137</v>
          </cell>
          <cell r="D1097" t="str">
            <v>CI F233595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600160002462</v>
          </cell>
          <cell r="D1098" t="str">
            <v>CI F233595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770040000075</v>
          </cell>
          <cell r="D1099" t="str">
            <v>CI F233595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800160000314</v>
          </cell>
          <cell r="D1100" t="str">
            <v>CI F233595</v>
          </cell>
          <cell r="F1100">
            <v>0</v>
          </cell>
          <cell r="G1100">
            <v>0.82</v>
          </cell>
          <cell r="H1100">
            <v>0.1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0.82</v>
          </cell>
          <cell r="T1100">
            <v>0.1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640010000720</v>
          </cell>
          <cell r="D1101" t="str">
            <v>CI F233595</v>
          </cell>
          <cell r="F1101">
            <v>7350</v>
          </cell>
          <cell r="G1101">
            <v>7350.02</v>
          </cell>
          <cell r="H1101">
            <v>952.17</v>
          </cell>
          <cell r="I1101">
            <v>3291.56</v>
          </cell>
          <cell r="J1101">
            <v>426.41</v>
          </cell>
          <cell r="K1101">
            <v>1911.82</v>
          </cell>
          <cell r="L1101">
            <v>247.67</v>
          </cell>
          <cell r="M1101">
            <v>0</v>
          </cell>
          <cell r="N1101">
            <v>0</v>
          </cell>
          <cell r="O1101">
            <v>1096.1300000000001</v>
          </cell>
          <cell r="P1101">
            <v>142</v>
          </cell>
          <cell r="Q1101">
            <v>230.03</v>
          </cell>
          <cell r="R1101">
            <v>29.8</v>
          </cell>
          <cell r="S1101">
            <v>253.81</v>
          </cell>
          <cell r="T1101">
            <v>32.880000000000003</v>
          </cell>
          <cell r="U1101">
            <v>66</v>
          </cell>
          <cell r="V1101">
            <v>8.5500000000000007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730.7</v>
          </cell>
          <cell r="AB1101">
            <v>94.66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230.03</v>
          </cell>
          <cell r="AL1101">
            <v>29.8</v>
          </cell>
        </row>
        <row r="1102">
          <cell r="C1102" t="str">
            <v>770010000501</v>
          </cell>
          <cell r="D1102" t="str">
            <v>CI F233595</v>
          </cell>
          <cell r="F1102">
            <v>6000</v>
          </cell>
          <cell r="G1102">
            <v>6000.01</v>
          </cell>
          <cell r="H1102">
            <v>761.31000000000006</v>
          </cell>
          <cell r="I1102">
            <v>2363.0100000000002</v>
          </cell>
          <cell r="J1102">
            <v>299.83</v>
          </cell>
          <cell r="K1102">
            <v>2012.85</v>
          </cell>
          <cell r="L1102">
            <v>255.4</v>
          </cell>
          <cell r="M1102">
            <v>0</v>
          </cell>
          <cell r="N1102">
            <v>0</v>
          </cell>
          <cell r="O1102">
            <v>406.12</v>
          </cell>
          <cell r="P1102">
            <v>51.53</v>
          </cell>
          <cell r="Q1102">
            <v>405.17</v>
          </cell>
          <cell r="R1102">
            <v>51.41</v>
          </cell>
          <cell r="S1102">
            <v>218.39</v>
          </cell>
          <cell r="T1102">
            <v>27.71</v>
          </cell>
          <cell r="U1102">
            <v>56.74</v>
          </cell>
          <cell r="V1102">
            <v>7.2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537.73</v>
          </cell>
          <cell r="AB1102">
            <v>68.23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801100000273</v>
          </cell>
          <cell r="D1103" t="str">
            <v>CI F233595</v>
          </cell>
          <cell r="F1103">
            <v>0</v>
          </cell>
          <cell r="G1103">
            <v>1</v>
          </cell>
          <cell r="H1103">
            <v>0.12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1</v>
          </cell>
          <cell r="T1103">
            <v>0.12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801800001100</v>
          </cell>
          <cell r="D1104" t="str">
            <v>CI F233595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780210000037</v>
          </cell>
          <cell r="D1105" t="str">
            <v>CI F233595</v>
          </cell>
          <cell r="F1105">
            <v>10000</v>
          </cell>
          <cell r="G1105">
            <v>9948.6499999999978</v>
          </cell>
          <cell r="H1105">
            <v>1206.4100000000001</v>
          </cell>
          <cell r="I1105">
            <v>4643.74</v>
          </cell>
          <cell r="J1105">
            <v>561</v>
          </cell>
          <cell r="K1105">
            <v>2619.29</v>
          </cell>
          <cell r="L1105">
            <v>316.43</v>
          </cell>
          <cell r="M1105">
            <v>1793.71</v>
          </cell>
          <cell r="N1105">
            <v>221.23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399.64</v>
          </cell>
          <cell r="T1105">
            <v>48.28</v>
          </cell>
          <cell r="U1105">
            <v>103.97</v>
          </cell>
          <cell r="V1105">
            <v>12.56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388.3</v>
          </cell>
          <cell r="AB1105">
            <v>46.91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770020000632</v>
          </cell>
          <cell r="D1106" t="str">
            <v>CI F233595</v>
          </cell>
          <cell r="F1106">
            <v>0</v>
          </cell>
          <cell r="G1106">
            <v>0.16</v>
          </cell>
          <cell r="H1106">
            <v>0.02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0.16</v>
          </cell>
          <cell r="T1106">
            <v>0.02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800024000435</v>
          </cell>
          <cell r="D1107" t="str">
            <v>CI F233595</v>
          </cell>
          <cell r="F1107">
            <v>5679</v>
          </cell>
          <cell r="G1107">
            <v>5679.02</v>
          </cell>
          <cell r="H1107">
            <v>686.64</v>
          </cell>
          <cell r="I1107">
            <v>2719.09</v>
          </cell>
          <cell r="J1107">
            <v>328.76</v>
          </cell>
          <cell r="K1107">
            <v>2237.4899999999998</v>
          </cell>
          <cell r="L1107">
            <v>270.52999999999997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272.93</v>
          </cell>
          <cell r="T1107">
            <v>33</v>
          </cell>
          <cell r="U1107">
            <v>70.959999999999994</v>
          </cell>
          <cell r="V1107">
            <v>8.58</v>
          </cell>
          <cell r="W1107">
            <v>113.56</v>
          </cell>
          <cell r="X1107">
            <v>13.73</v>
          </cell>
          <cell r="Y1107">
            <v>0</v>
          </cell>
          <cell r="Z1107">
            <v>0</v>
          </cell>
          <cell r="AA1107">
            <v>264.99</v>
          </cell>
          <cell r="AB1107">
            <v>32.04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780250000129</v>
          </cell>
          <cell r="D1108" t="str">
            <v>CI F233595</v>
          </cell>
          <cell r="F1108">
            <v>0</v>
          </cell>
          <cell r="G1108">
            <v>6.92</v>
          </cell>
          <cell r="H1108">
            <v>0.84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6.92</v>
          </cell>
          <cell r="T1108">
            <v>0.84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801800001282</v>
          </cell>
          <cell r="D1109" t="str">
            <v>CI F233595</v>
          </cell>
          <cell r="F1109">
            <v>9400</v>
          </cell>
          <cell r="G1109">
            <v>10016.930000000002</v>
          </cell>
          <cell r="H1109">
            <v>1271.8199999999997</v>
          </cell>
          <cell r="I1109">
            <v>4652.33</v>
          </cell>
          <cell r="J1109">
            <v>597.21999999999991</v>
          </cell>
          <cell r="K1109">
            <v>2994.24</v>
          </cell>
          <cell r="L1109">
            <v>378.25</v>
          </cell>
          <cell r="M1109">
            <v>0</v>
          </cell>
          <cell r="N1109">
            <v>0</v>
          </cell>
          <cell r="O1109">
            <v>1135.79</v>
          </cell>
          <cell r="P1109">
            <v>142</v>
          </cell>
          <cell r="Q1109">
            <v>230.04</v>
          </cell>
          <cell r="R1109">
            <v>28.76</v>
          </cell>
          <cell r="S1109">
            <v>246.43</v>
          </cell>
          <cell r="T1109">
            <v>30.81</v>
          </cell>
          <cell r="U1109">
            <v>64.150000000000006</v>
          </cell>
          <cell r="V1109">
            <v>8.02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693.95</v>
          </cell>
          <cell r="AB1109">
            <v>86.76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800007000055</v>
          </cell>
          <cell r="D1110" t="str">
            <v>CI F233595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801800001407</v>
          </cell>
          <cell r="D1111" t="str">
            <v>CI F233595</v>
          </cell>
          <cell r="F1111">
            <v>7200</v>
          </cell>
          <cell r="G1111">
            <v>7200.0299999999988</v>
          </cell>
          <cell r="H1111">
            <v>899.37999999999988</v>
          </cell>
          <cell r="I1111">
            <v>3035.9500000000003</v>
          </cell>
          <cell r="J1111">
            <v>379.22999999999996</v>
          </cell>
          <cell r="K1111">
            <v>2021.88</v>
          </cell>
          <cell r="L1111">
            <v>252.56</v>
          </cell>
          <cell r="M1111">
            <v>0</v>
          </cell>
          <cell r="N1111">
            <v>0</v>
          </cell>
          <cell r="O1111">
            <v>1136.79</v>
          </cell>
          <cell r="P1111">
            <v>142</v>
          </cell>
          <cell r="Q1111">
            <v>230</v>
          </cell>
          <cell r="R1111">
            <v>28.73</v>
          </cell>
          <cell r="S1111">
            <v>246.65</v>
          </cell>
          <cell r="T1111">
            <v>30.81</v>
          </cell>
          <cell r="U1111">
            <v>64.2</v>
          </cell>
          <cell r="V1111">
            <v>8.02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694.56</v>
          </cell>
          <cell r="AB1111">
            <v>86.76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230</v>
          </cell>
          <cell r="AL1111">
            <v>28.73</v>
          </cell>
        </row>
        <row r="1112">
          <cell r="C1112" t="str">
            <v>801800000649</v>
          </cell>
          <cell r="D1112" t="str">
            <v>CI F233595</v>
          </cell>
          <cell r="F1112">
            <v>0</v>
          </cell>
          <cell r="G1112">
            <v>0.87</v>
          </cell>
          <cell r="H1112">
            <v>0.11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0.87</v>
          </cell>
          <cell r="T1112">
            <v>0.11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802500000624</v>
          </cell>
          <cell r="D1113" t="str">
            <v>CI F233595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800028000050</v>
          </cell>
          <cell r="D1114" t="str">
            <v>CI F233595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802500001200</v>
          </cell>
          <cell r="D1115" t="str">
            <v>CI F233595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800015000154</v>
          </cell>
          <cell r="D1116" t="str">
            <v>CI F233595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810000000069</v>
          </cell>
          <cell r="D1117" t="str">
            <v>CI F233595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800028000076</v>
          </cell>
          <cell r="D1118" t="str">
            <v>CI F233595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100080001462</v>
          </cell>
          <cell r="D1119" t="str">
            <v>CI F233595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100090001379</v>
          </cell>
          <cell r="D1120" t="str">
            <v>CI F233595</v>
          </cell>
          <cell r="F1120">
            <v>5742</v>
          </cell>
          <cell r="G1120">
            <v>5741.1799999999994</v>
          </cell>
          <cell r="H1120">
            <v>723.57</v>
          </cell>
          <cell r="I1120">
            <v>2365.12</v>
          </cell>
          <cell r="J1120">
            <v>298.08</v>
          </cell>
          <cell r="K1120">
            <v>2040.36</v>
          </cell>
          <cell r="L1120">
            <v>257.14999999999998</v>
          </cell>
          <cell r="M1120">
            <v>17.84</v>
          </cell>
          <cell r="N1120">
            <v>2.23</v>
          </cell>
          <cell r="O1120">
            <v>515.74</v>
          </cell>
          <cell r="P1120">
            <v>65</v>
          </cell>
          <cell r="Q1120">
            <v>0</v>
          </cell>
          <cell r="R1120">
            <v>0</v>
          </cell>
          <cell r="S1120">
            <v>221.06</v>
          </cell>
          <cell r="T1120">
            <v>27.860000000000003</v>
          </cell>
          <cell r="U1120">
            <v>57.53</v>
          </cell>
          <cell r="V1120">
            <v>7.25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541.37</v>
          </cell>
          <cell r="AB1120">
            <v>68.23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17.84</v>
          </cell>
          <cell r="AJ1120">
            <v>2.23</v>
          </cell>
          <cell r="AK1120">
            <v>0</v>
          </cell>
          <cell r="AL1120">
            <v>0</v>
          </cell>
        </row>
        <row r="1121">
          <cell r="C1121" t="str">
            <v>801100000208</v>
          </cell>
          <cell r="D1121" t="str">
            <v>CI F233595</v>
          </cell>
          <cell r="F1121">
            <v>9824</v>
          </cell>
          <cell r="G1121">
            <v>9823.659999999998</v>
          </cell>
          <cell r="H1121">
            <v>1200.1099999999999</v>
          </cell>
          <cell r="I1121">
            <v>4054.51</v>
          </cell>
          <cell r="J1121">
            <v>495.32</v>
          </cell>
          <cell r="K1121">
            <v>2763.06</v>
          </cell>
          <cell r="L1121">
            <v>337.55</v>
          </cell>
          <cell r="M1121">
            <v>0</v>
          </cell>
          <cell r="N1121">
            <v>0</v>
          </cell>
          <cell r="O1121">
            <v>1669.87</v>
          </cell>
          <cell r="P1121">
            <v>204</v>
          </cell>
          <cell r="Q1121">
            <v>0</v>
          </cell>
          <cell r="R1121">
            <v>0</v>
          </cell>
          <cell r="S1121">
            <v>319.49</v>
          </cell>
          <cell r="T1121">
            <v>39.03</v>
          </cell>
          <cell r="U1121">
            <v>83.08</v>
          </cell>
          <cell r="V1121">
            <v>10.15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933.65</v>
          </cell>
          <cell r="AB1121">
            <v>114.06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801800001142</v>
          </cell>
          <cell r="D1122" t="str">
            <v>CI F233595</v>
          </cell>
          <cell r="F1122">
            <v>6716</v>
          </cell>
          <cell r="G1122">
            <v>6716.05</v>
          </cell>
          <cell r="H1122">
            <v>841.06999999999994</v>
          </cell>
          <cell r="I1122">
            <v>1986.2199999999998</v>
          </cell>
          <cell r="J1122">
            <v>248.73999999999998</v>
          </cell>
          <cell r="K1122">
            <v>2363.6799999999998</v>
          </cell>
          <cell r="L1122">
            <v>296.01</v>
          </cell>
          <cell r="M1122">
            <v>0</v>
          </cell>
          <cell r="N1122">
            <v>0</v>
          </cell>
          <cell r="O1122">
            <v>1133.8900000000001</v>
          </cell>
          <cell r="P1122">
            <v>142</v>
          </cell>
          <cell r="Q1122">
            <v>229.97</v>
          </cell>
          <cell r="R1122">
            <v>28.8</v>
          </cell>
          <cell r="S1122">
            <v>245.62</v>
          </cell>
          <cell r="T1122">
            <v>30.76</v>
          </cell>
          <cell r="U1122">
            <v>63.88</v>
          </cell>
          <cell r="V1122">
            <v>8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692.79</v>
          </cell>
          <cell r="AB1122">
            <v>86.76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801800001787</v>
          </cell>
          <cell r="D1123" t="str">
            <v>CI F233595</v>
          </cell>
          <cell r="F1123">
            <v>0</v>
          </cell>
          <cell r="G1123">
            <v>1.1499999999999999</v>
          </cell>
          <cell r="H1123">
            <v>0.14000000000000001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1.1499999999999999</v>
          </cell>
          <cell r="T1123">
            <v>0.14000000000000001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802500000467</v>
          </cell>
          <cell r="D1124" t="str">
            <v>CI F233595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801800001514</v>
          </cell>
          <cell r="D1125" t="str">
            <v>CI F233595</v>
          </cell>
          <cell r="F1125">
            <v>0</v>
          </cell>
          <cell r="G1125">
            <v>384.84</v>
          </cell>
          <cell r="H1125">
            <v>77.13</v>
          </cell>
          <cell r="I1125">
            <v>0</v>
          </cell>
          <cell r="J1125">
            <v>0</v>
          </cell>
          <cell r="K1125">
            <v>384.84</v>
          </cell>
          <cell r="L1125">
            <v>77.13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802500000566</v>
          </cell>
          <cell r="D1126" t="str">
            <v>CI F233595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802500000715</v>
          </cell>
          <cell r="D1127" t="str">
            <v>CI F233595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802800000027</v>
          </cell>
          <cell r="D1128" t="str">
            <v>CI F233595</v>
          </cell>
          <cell r="F1128">
            <v>7000</v>
          </cell>
          <cell r="G1128">
            <v>6999.9699999999993</v>
          </cell>
          <cell r="H1128">
            <v>909.33</v>
          </cell>
          <cell r="I1128">
            <v>2444.48</v>
          </cell>
          <cell r="J1128">
            <v>317.55</v>
          </cell>
          <cell r="K1128">
            <v>2666.0299999999997</v>
          </cell>
          <cell r="L1128">
            <v>346.33</v>
          </cell>
          <cell r="M1128">
            <v>0</v>
          </cell>
          <cell r="N1128">
            <v>0</v>
          </cell>
          <cell r="O1128">
            <v>735.15</v>
          </cell>
          <cell r="P1128">
            <v>95.5</v>
          </cell>
          <cell r="Q1128">
            <v>230.01</v>
          </cell>
          <cell r="R1128">
            <v>29.88</v>
          </cell>
          <cell r="S1128">
            <v>239.41</v>
          </cell>
          <cell r="T1128">
            <v>31.1</v>
          </cell>
          <cell r="U1128">
            <v>62.28</v>
          </cell>
          <cell r="V1128">
            <v>8.09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622.61</v>
          </cell>
          <cell r="AB1128">
            <v>80.88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147006000094</v>
          </cell>
          <cell r="D1129" t="str">
            <v>CI F233595</v>
          </cell>
          <cell r="F1129">
            <v>19647</v>
          </cell>
          <cell r="G1129">
            <v>19646.16</v>
          </cell>
          <cell r="H1129">
            <v>2327.36</v>
          </cell>
          <cell r="I1129">
            <v>9997.56</v>
          </cell>
          <cell r="J1129">
            <v>1184.3499999999999</v>
          </cell>
          <cell r="K1129">
            <v>7485.74</v>
          </cell>
          <cell r="L1129">
            <v>886.79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974.14</v>
          </cell>
          <cell r="T1129">
            <v>115.4</v>
          </cell>
          <cell r="U1129">
            <v>253.33</v>
          </cell>
          <cell r="V1129">
            <v>30.01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935.39</v>
          </cell>
          <cell r="AB1129">
            <v>110.81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179001000134</v>
          </cell>
          <cell r="D1130" t="str">
            <v>CI F233595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186001000477</v>
          </cell>
          <cell r="D1131" t="str">
            <v>CI F233595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186001001160</v>
          </cell>
          <cell r="D1132" t="str">
            <v>CI F233595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211001000275</v>
          </cell>
          <cell r="D1133" t="str">
            <v>CI F233595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220001000110</v>
          </cell>
          <cell r="D1134" t="str">
            <v>CI F233595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303200000725</v>
          </cell>
          <cell r="D1135" t="str">
            <v>CI F233595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304100000070</v>
          </cell>
          <cell r="D1136" t="str">
            <v>CI F233595</v>
          </cell>
          <cell r="F1136">
            <v>7259</v>
          </cell>
          <cell r="G1136">
            <v>7259.0000000000009</v>
          </cell>
          <cell r="H1136">
            <v>914.97</v>
          </cell>
          <cell r="I1136">
            <v>2876.09</v>
          </cell>
          <cell r="J1136">
            <v>362.52</v>
          </cell>
          <cell r="K1136">
            <v>2834.04</v>
          </cell>
          <cell r="L1136">
            <v>357.22</v>
          </cell>
          <cell r="M1136">
            <v>0</v>
          </cell>
          <cell r="N1136">
            <v>0</v>
          </cell>
          <cell r="O1136">
            <v>515.67999999999995</v>
          </cell>
          <cell r="P1136">
            <v>65</v>
          </cell>
          <cell r="Q1136">
            <v>0</v>
          </cell>
          <cell r="R1136">
            <v>0</v>
          </cell>
          <cell r="S1136">
            <v>276.56</v>
          </cell>
          <cell r="T1136">
            <v>34.86</v>
          </cell>
          <cell r="U1136">
            <v>71.8</v>
          </cell>
          <cell r="V1136">
            <v>9.0500000000000007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684.83</v>
          </cell>
          <cell r="AB1136">
            <v>86.32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440150002069</v>
          </cell>
          <cell r="D1137" t="str">
            <v>CI F233595</v>
          </cell>
          <cell r="F1137">
            <v>16000</v>
          </cell>
          <cell r="G1137">
            <v>16000.039999999997</v>
          </cell>
          <cell r="H1137">
            <v>1966.8800000000003</v>
          </cell>
          <cell r="I1137">
            <v>7386.75</v>
          </cell>
          <cell r="J1137">
            <v>920.44</v>
          </cell>
          <cell r="K1137">
            <v>6699.19</v>
          </cell>
          <cell r="L1137">
            <v>818.42000000000007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230.01</v>
          </cell>
          <cell r="R1137">
            <v>27.4</v>
          </cell>
          <cell r="S1137">
            <v>750.8</v>
          </cell>
          <cell r="T1137">
            <v>89.44</v>
          </cell>
          <cell r="U1137">
            <v>195.25</v>
          </cell>
          <cell r="V1137">
            <v>23.26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738.04</v>
          </cell>
          <cell r="AB1137">
            <v>87.92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590150000461</v>
          </cell>
          <cell r="D1138" t="str">
            <v>CI F233595</v>
          </cell>
          <cell r="E1138" t="str">
            <v>Adjudicación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590160000311</v>
          </cell>
          <cell r="D1139" t="str">
            <v>CI F233595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C1140" t="str">
            <v>590200000024</v>
          </cell>
          <cell r="D1140" t="str">
            <v>CI F233595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770040000059</v>
          </cell>
          <cell r="D1141" t="str">
            <v>CI F233595</v>
          </cell>
          <cell r="F1141">
            <v>5000</v>
          </cell>
          <cell r="G1141">
            <v>4999.99</v>
          </cell>
          <cell r="H1141">
            <v>658.68</v>
          </cell>
          <cell r="I1141">
            <v>2399.19</v>
          </cell>
          <cell r="J1141">
            <v>316.06</v>
          </cell>
          <cell r="K1141">
            <v>1092.94</v>
          </cell>
          <cell r="L1141">
            <v>143.97999999999999</v>
          </cell>
          <cell r="M1141">
            <v>0</v>
          </cell>
          <cell r="N1141">
            <v>0</v>
          </cell>
          <cell r="O1141">
            <v>493.41</v>
          </cell>
          <cell r="P1141">
            <v>65</v>
          </cell>
          <cell r="Q1141">
            <v>230.01</v>
          </cell>
          <cell r="R1141">
            <v>30.3</v>
          </cell>
          <cell r="S1141">
            <v>211.48</v>
          </cell>
          <cell r="T1141">
            <v>27.86</v>
          </cell>
          <cell r="U1141">
            <v>55.03</v>
          </cell>
          <cell r="V1141">
            <v>7.25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517.92999999999995</v>
          </cell>
          <cell r="AB1141">
            <v>68.23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C1142" t="str">
            <v>800015000360</v>
          </cell>
          <cell r="D1142" t="str">
            <v>CI F233595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801400000353</v>
          </cell>
          <cell r="D1143" t="str">
            <v>CI F233595</v>
          </cell>
          <cell r="F1143">
            <v>5975</v>
          </cell>
          <cell r="G1143">
            <v>5973.46</v>
          </cell>
          <cell r="H1143">
            <v>723.37000000000012</v>
          </cell>
          <cell r="I1143">
            <v>2403.9299999999998</v>
          </cell>
          <cell r="J1143">
            <v>291.11</v>
          </cell>
          <cell r="K1143">
            <v>2181.06</v>
          </cell>
          <cell r="L1143">
            <v>264.12</v>
          </cell>
          <cell r="M1143">
            <v>0</v>
          </cell>
          <cell r="N1143">
            <v>0</v>
          </cell>
          <cell r="O1143">
            <v>536.76</v>
          </cell>
          <cell r="P1143">
            <v>65</v>
          </cell>
          <cell r="Q1143">
            <v>0</v>
          </cell>
          <cell r="R1143">
            <v>0</v>
          </cell>
          <cell r="S1143">
            <v>228.82</v>
          </cell>
          <cell r="T1143">
            <v>27.709999999999997</v>
          </cell>
          <cell r="U1143">
            <v>59.46</v>
          </cell>
          <cell r="V1143">
            <v>7.2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563.42999999999995</v>
          </cell>
          <cell r="AB1143">
            <v>68.23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3000000178611</v>
          </cell>
          <cell r="D1144" t="str">
            <v>CI F233595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C1145" t="str">
            <v>3000000180267</v>
          </cell>
          <cell r="D1145" t="str">
            <v>CI F233595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3000000181770</v>
          </cell>
          <cell r="D1146" t="str">
            <v>CI F233595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3000000182765</v>
          </cell>
          <cell r="D1147" t="str">
            <v>CI F233595</v>
          </cell>
          <cell r="F1147">
            <v>0</v>
          </cell>
          <cell r="G1147">
            <v>1051.17</v>
          </cell>
          <cell r="H1147">
            <v>129.72</v>
          </cell>
          <cell r="I1147">
            <v>0</v>
          </cell>
          <cell r="J1147">
            <v>0</v>
          </cell>
          <cell r="K1147">
            <v>783.27</v>
          </cell>
          <cell r="L1147">
            <v>96.66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243.75</v>
          </cell>
          <cell r="T1147">
            <v>30.08</v>
          </cell>
          <cell r="U1147">
            <v>24.15</v>
          </cell>
          <cell r="V1147">
            <v>2.98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3000000182919</v>
          </cell>
          <cell r="D1148" t="str">
            <v>CI F233595</v>
          </cell>
          <cell r="F1148">
            <v>0</v>
          </cell>
          <cell r="G1148">
            <v>762.53000000000009</v>
          </cell>
          <cell r="H1148">
            <v>94.1</v>
          </cell>
          <cell r="I1148">
            <v>0</v>
          </cell>
          <cell r="J1148">
            <v>0</v>
          </cell>
          <cell r="K1148">
            <v>302.74</v>
          </cell>
          <cell r="L1148">
            <v>37.36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418.46</v>
          </cell>
          <cell r="T1148">
            <v>51.64</v>
          </cell>
          <cell r="U1148">
            <v>41.33</v>
          </cell>
          <cell r="V1148">
            <v>5.0999999999999996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3000000184075</v>
          </cell>
          <cell r="D1149" t="str">
            <v>CI F233595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3000000186151</v>
          </cell>
          <cell r="D1150" t="str">
            <v>CI F233595</v>
          </cell>
          <cell r="F1150">
            <v>3500</v>
          </cell>
          <cell r="G1150">
            <v>3493.7200000000003</v>
          </cell>
          <cell r="H1150">
            <v>431.72</v>
          </cell>
          <cell r="I1150">
            <v>2169.42</v>
          </cell>
          <cell r="J1150">
            <v>268.32</v>
          </cell>
          <cell r="K1150">
            <v>737.48</v>
          </cell>
          <cell r="L1150">
            <v>91.01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349.96000000000004</v>
          </cell>
          <cell r="R1150">
            <v>43.16</v>
          </cell>
          <cell r="S1150">
            <v>215.55</v>
          </cell>
          <cell r="T1150">
            <v>26.6</v>
          </cell>
          <cell r="U1150">
            <v>21.31</v>
          </cell>
          <cell r="V1150">
            <v>2.63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3000000185384</v>
          </cell>
          <cell r="D1151" t="str">
            <v>CI F233595</v>
          </cell>
          <cell r="F1151">
            <v>4447.33</v>
          </cell>
          <cell r="G1151">
            <v>4442.22</v>
          </cell>
          <cell r="H1151">
            <v>548.20000000000005</v>
          </cell>
          <cell r="I1151">
            <v>3251.5200000000004</v>
          </cell>
          <cell r="J1151">
            <v>401.26</v>
          </cell>
          <cell r="K1151">
            <v>963</v>
          </cell>
          <cell r="L1151">
            <v>118.84</v>
          </cell>
          <cell r="M1151">
            <v>5.52</v>
          </cell>
          <cell r="N1151">
            <v>0.69</v>
          </cell>
          <cell r="O1151">
            <v>0</v>
          </cell>
          <cell r="P1151">
            <v>0</v>
          </cell>
          <cell r="Q1151">
            <v>230.04</v>
          </cell>
          <cell r="R1151">
            <v>28.37</v>
          </cell>
          <cell r="S1151">
            <v>211.82</v>
          </cell>
          <cell r="T1151">
            <v>26.14</v>
          </cell>
          <cell r="U1151">
            <v>20.99</v>
          </cell>
          <cell r="V1151">
            <v>2.59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10.629999999999999</v>
          </cell>
          <cell r="AJ1151">
            <v>1.3199999999999998</v>
          </cell>
          <cell r="AK1151">
            <v>230.04</v>
          </cell>
          <cell r="AL1151">
            <v>28.37</v>
          </cell>
        </row>
        <row r="1152">
          <cell r="C1152" t="str">
            <v>119010024</v>
          </cell>
          <cell r="D1152" t="str">
            <v>HV F233595</v>
          </cell>
          <cell r="F1152">
            <v>6540</v>
          </cell>
          <cell r="G1152">
            <v>6540.0199999999995</v>
          </cell>
          <cell r="H1152">
            <v>819.04</v>
          </cell>
          <cell r="I1152">
            <v>2968.34</v>
          </cell>
          <cell r="J1152">
            <v>371.74</v>
          </cell>
          <cell r="K1152">
            <v>2729.99</v>
          </cell>
          <cell r="L1152">
            <v>341.89</v>
          </cell>
          <cell r="M1152">
            <v>0</v>
          </cell>
          <cell r="N1152">
            <v>0</v>
          </cell>
          <cell r="O1152">
            <v>292.33</v>
          </cell>
          <cell r="P1152">
            <v>36.61</v>
          </cell>
          <cell r="Q1152">
            <v>0</v>
          </cell>
          <cell r="R1152">
            <v>0</v>
          </cell>
          <cell r="S1152">
            <v>199.54</v>
          </cell>
          <cell r="T1152">
            <v>24.990000000000002</v>
          </cell>
          <cell r="U1152">
            <v>20.440000000000001</v>
          </cell>
          <cell r="V1152">
            <v>2.56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329.38</v>
          </cell>
          <cell r="AB1152">
            <v>41.25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119010037</v>
          </cell>
          <cell r="D1153" t="str">
            <v>HV F233595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119010043</v>
          </cell>
          <cell r="D1154" t="str">
            <v>HV F233595</v>
          </cell>
          <cell r="F1154">
            <v>5091</v>
          </cell>
          <cell r="G1154">
            <v>5091.45</v>
          </cell>
          <cell r="H1154">
            <v>637.63</v>
          </cell>
          <cell r="I1154">
            <v>3966.05</v>
          </cell>
          <cell r="J1154">
            <v>496.69</v>
          </cell>
          <cell r="K1154">
            <v>740.45</v>
          </cell>
          <cell r="L1154">
            <v>92.73</v>
          </cell>
          <cell r="M1154">
            <v>0</v>
          </cell>
          <cell r="N1154">
            <v>0</v>
          </cell>
          <cell r="O1154">
            <v>77.45</v>
          </cell>
          <cell r="P1154">
            <v>9.6999999999999993</v>
          </cell>
          <cell r="Q1154">
            <v>0</v>
          </cell>
          <cell r="R1154">
            <v>0</v>
          </cell>
          <cell r="S1154">
            <v>52.699999999999996</v>
          </cell>
          <cell r="T1154">
            <v>6.6</v>
          </cell>
          <cell r="U1154">
            <v>5.35</v>
          </cell>
          <cell r="V1154">
            <v>0.67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249.45</v>
          </cell>
          <cell r="AB1154">
            <v>31.24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161010007</v>
          </cell>
          <cell r="D1155" t="str">
            <v>HV F233595</v>
          </cell>
          <cell r="F1155">
            <v>20000</v>
          </cell>
          <cell r="G1155">
            <v>20000.04</v>
          </cell>
          <cell r="H1155">
            <v>2551.8000000000002</v>
          </cell>
          <cell r="I1155">
            <v>9492.98</v>
          </cell>
          <cell r="J1155">
            <v>1231.8499999999999</v>
          </cell>
          <cell r="K1155">
            <v>7806.12</v>
          </cell>
          <cell r="L1155">
            <v>977.61</v>
          </cell>
          <cell r="M1155">
            <v>0</v>
          </cell>
          <cell r="N1155">
            <v>0</v>
          </cell>
          <cell r="O1155">
            <v>863.61</v>
          </cell>
          <cell r="P1155">
            <v>113.1</v>
          </cell>
          <cell r="Q1155">
            <v>229.97</v>
          </cell>
          <cell r="R1155">
            <v>28</v>
          </cell>
          <cell r="S1155">
            <v>609.41</v>
          </cell>
          <cell r="T1155">
            <v>76.31</v>
          </cell>
          <cell r="U1155">
            <v>62.68</v>
          </cell>
          <cell r="V1155">
            <v>7.8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935.27</v>
          </cell>
          <cell r="AB1155">
            <v>117.13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82010044</v>
          </cell>
          <cell r="D1156" t="str">
            <v>HV F233595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88010014</v>
          </cell>
          <cell r="D1157" t="str">
            <v>HV F233595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88010023</v>
          </cell>
          <cell r="D1158" t="str">
            <v>HV F233595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85010009</v>
          </cell>
          <cell r="D1159" t="str">
            <v>HV F233595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74010075</v>
          </cell>
          <cell r="D1160" t="str">
            <v>HV F233595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C1161" t="str">
            <v>82010075</v>
          </cell>
          <cell r="D1161" t="str">
            <v>HV F233595</v>
          </cell>
          <cell r="F1161">
            <v>308362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161010025</v>
          </cell>
          <cell r="D1162" t="str">
            <v>HV F233595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74010047</v>
          </cell>
          <cell r="D1163" t="str">
            <v>HV F233595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86010035</v>
          </cell>
          <cell r="D1164" t="str">
            <v>HV F233595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87010010</v>
          </cell>
          <cell r="D1165" t="str">
            <v>HV F233595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C1166" t="str">
            <v>3000000187922</v>
          </cell>
          <cell r="D1166" t="str">
            <v>CI F233595</v>
          </cell>
          <cell r="F1166">
            <v>0</v>
          </cell>
          <cell r="G1166">
            <v>206.23</v>
          </cell>
          <cell r="H1166">
            <v>206.23</v>
          </cell>
          <cell r="I1166">
            <v>0</v>
          </cell>
          <cell r="J1166">
            <v>0</v>
          </cell>
          <cell r="K1166">
            <v>39.44</v>
          </cell>
          <cell r="L1166">
            <v>39.44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151.78</v>
          </cell>
          <cell r="T1166">
            <v>151.78</v>
          </cell>
          <cell r="U1166">
            <v>15.01</v>
          </cell>
          <cell r="V1166">
            <v>15.01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3000000190594</v>
          </cell>
          <cell r="D1167" t="str">
            <v>CI F233595</v>
          </cell>
          <cell r="F1167">
            <v>3960</v>
          </cell>
          <cell r="G1167">
            <v>3960</v>
          </cell>
          <cell r="H1167">
            <v>3960</v>
          </cell>
          <cell r="I1167">
            <v>2137.92</v>
          </cell>
          <cell r="J1167">
            <v>2137.92</v>
          </cell>
          <cell r="K1167">
            <v>1411.29</v>
          </cell>
          <cell r="L1167">
            <v>1411.29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230</v>
          </cell>
          <cell r="R1167">
            <v>230</v>
          </cell>
          <cell r="S1167">
            <v>164.52</v>
          </cell>
          <cell r="T1167">
            <v>164.52</v>
          </cell>
          <cell r="U1167">
            <v>16.27</v>
          </cell>
          <cell r="V1167">
            <v>16.27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3000000189701</v>
          </cell>
          <cell r="D1168" t="str">
            <v>CI F233595</v>
          </cell>
          <cell r="F1168">
            <v>25747</v>
          </cell>
          <cell r="G1168">
            <v>25726.79</v>
          </cell>
          <cell r="H1168">
            <v>25726.79</v>
          </cell>
          <cell r="I1168">
            <v>20055.68</v>
          </cell>
          <cell r="J1168">
            <v>20055.68</v>
          </cell>
          <cell r="K1168">
            <v>2541.63</v>
          </cell>
          <cell r="L1168">
            <v>2541.63</v>
          </cell>
          <cell r="M1168">
            <v>20.11</v>
          </cell>
          <cell r="N1168">
            <v>20.11</v>
          </cell>
          <cell r="O1168">
            <v>0</v>
          </cell>
          <cell r="P1168">
            <v>0</v>
          </cell>
          <cell r="Q1168">
            <v>2070</v>
          </cell>
          <cell r="R1168">
            <v>2070</v>
          </cell>
          <cell r="S1168">
            <v>964.17</v>
          </cell>
          <cell r="T1168">
            <v>964.17</v>
          </cell>
          <cell r="U1168">
            <v>95.310000000000016</v>
          </cell>
          <cell r="V1168">
            <v>95.310000000000016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20.11</v>
          </cell>
          <cell r="AJ1168">
            <v>20.11</v>
          </cell>
          <cell r="AK1168">
            <v>0</v>
          </cell>
          <cell r="AL1168">
            <v>0</v>
          </cell>
        </row>
        <row r="1169">
          <cell r="C1169" t="str">
            <v>3000000191814</v>
          </cell>
          <cell r="D1169" t="str">
            <v>SC F233595</v>
          </cell>
          <cell r="F1169">
            <v>0</v>
          </cell>
          <cell r="G1169">
            <v>5.94</v>
          </cell>
          <cell r="H1169">
            <v>5.94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5.94</v>
          </cell>
          <cell r="T1169">
            <v>5.94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3000000190972</v>
          </cell>
          <cell r="D1170" t="str">
            <v>CI F233595</v>
          </cell>
          <cell r="F1170">
            <v>18000</v>
          </cell>
          <cell r="G1170">
            <v>17971.87</v>
          </cell>
          <cell r="H1170">
            <v>17971.87</v>
          </cell>
          <cell r="I1170">
            <v>15593.69</v>
          </cell>
          <cell r="J1170">
            <v>15593.69</v>
          </cell>
          <cell r="K1170">
            <v>1557.45</v>
          </cell>
          <cell r="L1170">
            <v>1557.45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746.86</v>
          </cell>
          <cell r="T1170">
            <v>746.86</v>
          </cell>
          <cell r="U1170">
            <v>73.87</v>
          </cell>
          <cell r="V1170">
            <v>73.87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C1171" t="str">
            <v>3000000191240</v>
          </cell>
          <cell r="D1171" t="str">
            <v>CI F233595</v>
          </cell>
          <cell r="F1171">
            <v>3925</v>
          </cell>
          <cell r="G1171">
            <v>3923.15</v>
          </cell>
          <cell r="H1171">
            <v>3923.15</v>
          </cell>
          <cell r="I1171">
            <v>3393.84</v>
          </cell>
          <cell r="J1171">
            <v>3393.84</v>
          </cell>
          <cell r="K1171">
            <v>350.15</v>
          </cell>
          <cell r="L1171">
            <v>350.15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163.04</v>
          </cell>
          <cell r="T1171">
            <v>163.04</v>
          </cell>
          <cell r="U1171">
            <v>16.12</v>
          </cell>
          <cell r="V1171">
            <v>16.12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3000000193295</v>
          </cell>
          <cell r="D1172" t="str">
            <v>SC F233595</v>
          </cell>
          <cell r="F1172">
            <v>3698.88</v>
          </cell>
          <cell r="G1172">
            <v>3698.8799999999997</v>
          </cell>
          <cell r="H1172">
            <v>3698.8799999999997</v>
          </cell>
          <cell r="I1172">
            <v>2045.45</v>
          </cell>
          <cell r="J1172">
            <v>2045.45</v>
          </cell>
          <cell r="K1172">
            <v>1484.5</v>
          </cell>
          <cell r="L1172">
            <v>1484.5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153.72</v>
          </cell>
          <cell r="T1172">
            <v>153.72</v>
          </cell>
          <cell r="U1172">
            <v>15.21</v>
          </cell>
          <cell r="V1172">
            <v>15.21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3000000192941</v>
          </cell>
          <cell r="D1173" t="str">
            <v>SC F233595</v>
          </cell>
          <cell r="F1173">
            <v>4734.1499999999996</v>
          </cell>
          <cell r="G1173">
            <v>4734.1499999999996</v>
          </cell>
          <cell r="H1173">
            <v>4734.1499999999996</v>
          </cell>
          <cell r="I1173">
            <v>2669.48</v>
          </cell>
          <cell r="J1173">
            <v>2669.48</v>
          </cell>
          <cell r="K1173">
            <v>1848.48</v>
          </cell>
          <cell r="L1173">
            <v>1848.48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194.57</v>
          </cell>
          <cell r="T1173">
            <v>194.57</v>
          </cell>
          <cell r="U1173">
            <v>21.62</v>
          </cell>
          <cell r="V1173">
            <v>21.62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3000000192999</v>
          </cell>
          <cell r="D1174" t="str">
            <v>CI F233595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3000000194246</v>
          </cell>
          <cell r="D1175" t="str">
            <v>SC F233595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230</v>
          </cell>
          <cell r="R1175">
            <v>230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230</v>
          </cell>
          <cell r="AL1175">
            <v>230</v>
          </cell>
        </row>
        <row r="1176">
          <cell r="C1176" t="str">
            <v>3000000193669</v>
          </cell>
          <cell r="D1176" t="str">
            <v>SC F233595</v>
          </cell>
          <cell r="F1176">
            <v>0</v>
          </cell>
          <cell r="G1176">
            <v>11.57</v>
          </cell>
          <cell r="H1176">
            <v>11.57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11.57</v>
          </cell>
          <cell r="T1176">
            <v>11.57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3000000194336</v>
          </cell>
          <cell r="D1177" t="str">
            <v>SC F233595</v>
          </cell>
          <cell r="F1177">
            <v>11800</v>
          </cell>
          <cell r="G1177">
            <v>11728.769999999999</v>
          </cell>
          <cell r="H1177">
            <v>11728.769999999999</v>
          </cell>
          <cell r="I1177">
            <v>6131.27</v>
          </cell>
          <cell r="J1177">
            <v>6131.27</v>
          </cell>
          <cell r="K1177">
            <v>4635.05</v>
          </cell>
          <cell r="L1177">
            <v>4635.05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447.23</v>
          </cell>
          <cell r="R1177">
            <v>447.23</v>
          </cell>
          <cell r="S1177">
            <v>468.84</v>
          </cell>
          <cell r="T1177">
            <v>468.84</v>
          </cell>
          <cell r="U1177">
            <v>46.38</v>
          </cell>
          <cell r="V1177">
            <v>46.38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3000000194525</v>
          </cell>
          <cell r="D1178" t="str">
            <v>CI F233595</v>
          </cell>
          <cell r="F1178">
            <v>3750</v>
          </cell>
          <cell r="G1178">
            <v>3748.37</v>
          </cell>
          <cell r="H1178">
            <v>3748.37</v>
          </cell>
          <cell r="I1178">
            <v>2014.28</v>
          </cell>
          <cell r="J1178">
            <v>2014.28</v>
          </cell>
          <cell r="K1178">
            <v>1524.32</v>
          </cell>
          <cell r="L1178">
            <v>1524.32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190.89000000000001</v>
          </cell>
          <cell r="T1178">
            <v>190.89000000000001</v>
          </cell>
          <cell r="U1178">
            <v>18.88</v>
          </cell>
          <cell r="V1178">
            <v>18.88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C1179" t="str">
            <v>3000000194569</v>
          </cell>
          <cell r="D1179" t="str">
            <v>SC F233595</v>
          </cell>
          <cell r="F1179">
            <v>5166.0600000000004</v>
          </cell>
          <cell r="G1179">
            <v>5166.0600000000004</v>
          </cell>
          <cell r="H1179">
            <v>5166.0600000000004</v>
          </cell>
          <cell r="I1179">
            <v>4880.57</v>
          </cell>
          <cell r="J1179">
            <v>4880.57</v>
          </cell>
          <cell r="K1179">
            <v>96.05</v>
          </cell>
          <cell r="L1179">
            <v>96.05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172.39</v>
          </cell>
          <cell r="T1179">
            <v>172.39</v>
          </cell>
          <cell r="U1179">
            <v>17.05</v>
          </cell>
          <cell r="V1179">
            <v>17.05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3000000194527</v>
          </cell>
          <cell r="D1180" t="str">
            <v>CI F233595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3000000194443</v>
          </cell>
          <cell r="D1181" t="str">
            <v>CI F233595</v>
          </cell>
          <cell r="F1181">
            <v>0</v>
          </cell>
          <cell r="G1181">
            <v>22.62</v>
          </cell>
          <cell r="H1181">
            <v>22.62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22.62</v>
          </cell>
          <cell r="T1181">
            <v>22.62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3000000194939</v>
          </cell>
          <cell r="D1182" t="str">
            <v>SC F233595</v>
          </cell>
          <cell r="E1182" t="str">
            <v>Adjudicación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C1183" t="str">
            <v>3000000195131</v>
          </cell>
          <cell r="D1183" t="str">
            <v>CI F233595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3000000195139</v>
          </cell>
          <cell r="D1184" t="str">
            <v>SC F233595</v>
          </cell>
          <cell r="F1184">
            <v>11900</v>
          </cell>
          <cell r="G1184">
            <v>11815.560000000001</v>
          </cell>
          <cell r="H1184">
            <v>11815.560000000001</v>
          </cell>
          <cell r="I1184">
            <v>6254.41</v>
          </cell>
          <cell r="J1184">
            <v>6254.41</v>
          </cell>
          <cell r="K1184">
            <v>5021.5600000000004</v>
          </cell>
          <cell r="L1184">
            <v>5021.5600000000004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491.03</v>
          </cell>
          <cell r="T1184">
            <v>491.03</v>
          </cell>
          <cell r="U1184">
            <v>48.56</v>
          </cell>
          <cell r="V1184">
            <v>48.56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C1185" t="str">
            <v>3000000195503</v>
          </cell>
          <cell r="D1185" t="str">
            <v>CI F233595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3000000195720</v>
          </cell>
          <cell r="D1186" t="str">
            <v>CI F233595</v>
          </cell>
          <cell r="F1186">
            <v>6700</v>
          </cell>
          <cell r="G1186">
            <v>6691.91</v>
          </cell>
          <cell r="H1186">
            <v>6691.91</v>
          </cell>
          <cell r="I1186">
            <v>6019.15</v>
          </cell>
          <cell r="J1186">
            <v>6019.15</v>
          </cell>
          <cell r="K1186">
            <v>473.25</v>
          </cell>
          <cell r="L1186">
            <v>473.25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181.55</v>
          </cell>
          <cell r="T1186">
            <v>181.55</v>
          </cell>
          <cell r="U1186">
            <v>17.96</v>
          </cell>
          <cell r="V1186">
            <v>17.96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C1187" t="str">
            <v>3000000196246</v>
          </cell>
          <cell r="D1187" t="str">
            <v>CI F233595</v>
          </cell>
          <cell r="F1187">
            <v>13286.85</v>
          </cell>
          <cell r="G1187">
            <v>13286.849999999999</v>
          </cell>
          <cell r="H1187">
            <v>13286.849999999999</v>
          </cell>
          <cell r="I1187">
            <v>11583.46</v>
          </cell>
          <cell r="J1187">
            <v>11583.46</v>
          </cell>
          <cell r="K1187">
            <v>1307.28</v>
          </cell>
          <cell r="L1187">
            <v>1307.28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360.46</v>
          </cell>
          <cell r="T1187">
            <v>360.46</v>
          </cell>
          <cell r="U1187">
            <v>35.65</v>
          </cell>
          <cell r="V1187">
            <v>35.65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3000000201511</v>
          </cell>
          <cell r="D1188" t="str">
            <v>SC F233595</v>
          </cell>
          <cell r="F1188">
            <v>6234</v>
          </cell>
          <cell r="G1188">
            <v>6233.49</v>
          </cell>
          <cell r="H1188">
            <v>6233.49</v>
          </cell>
          <cell r="I1188">
            <v>5174.6100000000006</v>
          </cell>
          <cell r="J1188">
            <v>5174.6100000000006</v>
          </cell>
          <cell r="K1188">
            <v>873.04</v>
          </cell>
          <cell r="L1188">
            <v>873.04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169.11</v>
          </cell>
          <cell r="T1188">
            <v>169.11</v>
          </cell>
          <cell r="U1188">
            <v>16.73</v>
          </cell>
          <cell r="V1188">
            <v>16.73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3000000196155</v>
          </cell>
          <cell r="D1189" t="str">
            <v>SC F233595</v>
          </cell>
          <cell r="F1189">
            <v>6405</v>
          </cell>
          <cell r="G1189">
            <v>6404.4299999999994</v>
          </cell>
          <cell r="H1189">
            <v>6404.4299999999994</v>
          </cell>
          <cell r="I1189">
            <v>2830.55</v>
          </cell>
          <cell r="J1189">
            <v>2830.55</v>
          </cell>
          <cell r="K1189">
            <v>3281.41</v>
          </cell>
          <cell r="L1189">
            <v>3281.41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266.14999999999998</v>
          </cell>
          <cell r="T1189">
            <v>266.14999999999998</v>
          </cell>
          <cell r="U1189">
            <v>26.32</v>
          </cell>
          <cell r="V1189">
            <v>26.32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3000000204087</v>
          </cell>
          <cell r="D1190" t="str">
            <v>CI F233595</v>
          </cell>
          <cell r="F1190">
            <v>11200</v>
          </cell>
          <cell r="G1190">
            <v>11200</v>
          </cell>
          <cell r="H1190">
            <v>11200</v>
          </cell>
          <cell r="I1190">
            <v>4828.24</v>
          </cell>
          <cell r="J1190">
            <v>4828.24</v>
          </cell>
          <cell r="K1190">
            <v>5406.5400000000009</v>
          </cell>
          <cell r="L1190">
            <v>5406.5400000000009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460</v>
          </cell>
          <cell r="R1190">
            <v>460</v>
          </cell>
          <cell r="S1190">
            <v>459.74</v>
          </cell>
          <cell r="T1190">
            <v>459.74</v>
          </cell>
          <cell r="U1190">
            <v>45.48</v>
          </cell>
          <cell r="V1190">
            <v>45.48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3000000204072</v>
          </cell>
          <cell r="D1191" t="str">
            <v>HV F233595</v>
          </cell>
          <cell r="F1191">
            <v>8455</v>
          </cell>
          <cell r="G1191">
            <v>8455</v>
          </cell>
          <cell r="H1191">
            <v>8455</v>
          </cell>
          <cell r="I1191">
            <v>3373.02</v>
          </cell>
          <cell r="J1191">
            <v>3373.02</v>
          </cell>
          <cell r="K1191">
            <v>4465.91</v>
          </cell>
          <cell r="L1191">
            <v>4465.91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230</v>
          </cell>
          <cell r="R1191">
            <v>230</v>
          </cell>
          <cell r="S1191">
            <v>351.33</v>
          </cell>
          <cell r="T1191">
            <v>351.33</v>
          </cell>
          <cell r="U1191">
            <v>34.74</v>
          </cell>
          <cell r="V1191">
            <v>34.74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3000000205739</v>
          </cell>
          <cell r="D1192" t="str">
            <v>SC F233595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3000000205722</v>
          </cell>
          <cell r="D1193" t="str">
            <v>CI F233595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C1194" t="str">
            <v>3000000204104</v>
          </cell>
          <cell r="D1194" t="str">
            <v>CI F233595</v>
          </cell>
          <cell r="F1194">
            <v>0</v>
          </cell>
          <cell r="G1194">
            <v>12017.589999999998</v>
          </cell>
          <cell r="H1194">
            <v>12017.589999999998</v>
          </cell>
          <cell r="I1194">
            <v>9011.81</v>
          </cell>
          <cell r="J1194">
            <v>9011.81</v>
          </cell>
          <cell r="K1194">
            <v>2619.7399999999998</v>
          </cell>
          <cell r="L1194">
            <v>2619.7399999999998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351.3</v>
          </cell>
          <cell r="T1194">
            <v>351.3</v>
          </cell>
          <cell r="U1194">
            <v>34.74</v>
          </cell>
          <cell r="V1194">
            <v>34.74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3000000205701</v>
          </cell>
          <cell r="D1195" t="str">
            <v>CI F233595</v>
          </cell>
          <cell r="F1195">
            <v>5000</v>
          </cell>
          <cell r="G1195">
            <v>4013.7000000000016</v>
          </cell>
          <cell r="H1195">
            <v>4013.7000000000016</v>
          </cell>
          <cell r="I1195">
            <v>3119.35</v>
          </cell>
          <cell r="J1195">
            <v>3119.35</v>
          </cell>
          <cell r="K1195">
            <v>779.49</v>
          </cell>
          <cell r="L1195">
            <v>779.49</v>
          </cell>
          <cell r="M1195">
            <v>26.28</v>
          </cell>
          <cell r="N1195">
            <v>26.28</v>
          </cell>
          <cell r="O1195">
            <v>0</v>
          </cell>
          <cell r="P1195">
            <v>0</v>
          </cell>
          <cell r="Q1195">
            <v>230</v>
          </cell>
          <cell r="R1195">
            <v>230</v>
          </cell>
          <cell r="S1195">
            <v>104.52</v>
          </cell>
          <cell r="T1195">
            <v>104.52</v>
          </cell>
          <cell r="U1195">
            <v>10.34</v>
          </cell>
          <cell r="V1195">
            <v>10.34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26.28</v>
          </cell>
          <cell r="AJ1195">
            <v>26.28</v>
          </cell>
          <cell r="AK1195">
            <v>230</v>
          </cell>
          <cell r="AL1195">
            <v>230</v>
          </cell>
        </row>
        <row r="1196">
          <cell r="C1196" t="str">
            <v>3000000205720</v>
          </cell>
          <cell r="D1196" t="str">
            <v>CI F233595</v>
          </cell>
          <cell r="F1196">
            <v>7433.88</v>
          </cell>
          <cell r="G1196">
            <v>7433.8</v>
          </cell>
          <cell r="H1196">
            <v>7433.8</v>
          </cell>
          <cell r="I1196">
            <v>5708.26</v>
          </cell>
          <cell r="J1196">
            <v>5708.26</v>
          </cell>
          <cell r="K1196">
            <v>1503.93</v>
          </cell>
          <cell r="L1196">
            <v>1503.93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201.67000000000002</v>
          </cell>
          <cell r="T1196">
            <v>201.67000000000002</v>
          </cell>
          <cell r="U1196">
            <v>19.940000000000001</v>
          </cell>
          <cell r="V1196">
            <v>19.940000000000001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3000000205684</v>
          </cell>
          <cell r="D1197" t="str">
            <v>CI F233595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3000000205755</v>
          </cell>
          <cell r="D1198" t="str">
            <v>CI F233595</v>
          </cell>
          <cell r="F1198">
            <v>4831.05</v>
          </cell>
          <cell r="G1198">
            <v>4831.05</v>
          </cell>
          <cell r="H1198">
            <v>4831.05</v>
          </cell>
          <cell r="I1198">
            <v>3673.69</v>
          </cell>
          <cell r="J1198">
            <v>3673.69</v>
          </cell>
          <cell r="K1198">
            <v>1013.33</v>
          </cell>
          <cell r="L1198">
            <v>1013.33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131.07</v>
          </cell>
          <cell r="T1198">
            <v>131.07</v>
          </cell>
          <cell r="U1198">
            <v>12.96</v>
          </cell>
          <cell r="V1198">
            <v>12.96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3000000205771</v>
          </cell>
          <cell r="D1199" t="str">
            <v>CI F233595</v>
          </cell>
          <cell r="F1199">
            <v>6585</v>
          </cell>
          <cell r="G1199">
            <v>6584.77</v>
          </cell>
          <cell r="H1199">
            <v>6584.77</v>
          </cell>
          <cell r="I1199">
            <v>5007.29</v>
          </cell>
          <cell r="J1199">
            <v>5007.29</v>
          </cell>
          <cell r="K1199">
            <v>1381.18</v>
          </cell>
          <cell r="L1199">
            <v>1381.18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178.63</v>
          </cell>
          <cell r="T1199">
            <v>178.63</v>
          </cell>
          <cell r="U1199">
            <v>17.670000000000002</v>
          </cell>
          <cell r="V1199">
            <v>17.670000000000002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3000000205925</v>
          </cell>
          <cell r="D1200" t="str">
            <v>SC F233595</v>
          </cell>
          <cell r="F1200">
            <v>4655.5</v>
          </cell>
          <cell r="G1200">
            <v>4655.33</v>
          </cell>
          <cell r="H1200">
            <v>4655.33</v>
          </cell>
          <cell r="I1200">
            <v>2060.4699999999998</v>
          </cell>
          <cell r="J1200">
            <v>2060.4699999999998</v>
          </cell>
          <cell r="K1200">
            <v>2388.7199999999998</v>
          </cell>
          <cell r="L1200">
            <v>2388.7199999999998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187.59</v>
          </cell>
          <cell r="T1200">
            <v>187.59</v>
          </cell>
          <cell r="U1200">
            <v>18.55</v>
          </cell>
          <cell r="V1200">
            <v>18.55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3000000205944</v>
          </cell>
          <cell r="D1201" t="str">
            <v>CI F233595</v>
          </cell>
          <cell r="F1201">
            <v>3988</v>
          </cell>
          <cell r="G1201">
            <v>3987.5199999999995</v>
          </cell>
          <cell r="H1201">
            <v>3987.5199999999995</v>
          </cell>
          <cell r="I1201">
            <v>1989.26</v>
          </cell>
          <cell r="J1201">
            <v>1989.26</v>
          </cell>
          <cell r="K1201">
            <v>1832.15</v>
          </cell>
          <cell r="L1201">
            <v>1832.15</v>
          </cell>
          <cell r="M1201">
            <v>17.670000000000002</v>
          </cell>
          <cell r="N1201">
            <v>17.670000000000002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151.16</v>
          </cell>
          <cell r="T1201">
            <v>151.16</v>
          </cell>
          <cell r="U1201">
            <v>14.95</v>
          </cell>
          <cell r="V1201">
            <v>14.95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17.670000000000002</v>
          </cell>
          <cell r="AJ1201">
            <v>17.670000000000002</v>
          </cell>
          <cell r="AK1201">
            <v>0</v>
          </cell>
          <cell r="AL1201">
            <v>0</v>
          </cell>
        </row>
        <row r="1202">
          <cell r="C1202" t="str">
            <v>3000000206554</v>
          </cell>
          <cell r="D1202" t="str">
            <v>CI F233595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3000000206556</v>
          </cell>
          <cell r="D1203" t="str">
            <v>CI F233595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3000000206525</v>
          </cell>
          <cell r="D1204" t="str">
            <v>CI F233595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C1205" t="str">
            <v>3000000206700</v>
          </cell>
          <cell r="D1205" t="str">
            <v>SC F233595</v>
          </cell>
          <cell r="F1205">
            <v>7749.71</v>
          </cell>
          <cell r="G1205">
            <v>7749.71</v>
          </cell>
          <cell r="H1205">
            <v>7749.71</v>
          </cell>
          <cell r="I1205">
            <v>5737.5</v>
          </cell>
          <cell r="J1205">
            <v>5737.5</v>
          </cell>
          <cell r="K1205">
            <v>1781.18</v>
          </cell>
          <cell r="L1205">
            <v>1781.18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210.24</v>
          </cell>
          <cell r="T1205">
            <v>210.24</v>
          </cell>
          <cell r="U1205">
            <v>20.79</v>
          </cell>
          <cell r="V1205">
            <v>20.79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3000000206738</v>
          </cell>
          <cell r="D1206" t="str">
            <v>CI F233595</v>
          </cell>
          <cell r="F1206">
            <v>5020</v>
          </cell>
          <cell r="G1206">
            <v>5020</v>
          </cell>
          <cell r="H1206">
            <v>5020</v>
          </cell>
          <cell r="I1206">
            <v>1784.79</v>
          </cell>
          <cell r="J1206">
            <v>1784.79</v>
          </cell>
          <cell r="K1206">
            <v>2777.94</v>
          </cell>
          <cell r="L1206">
            <v>2777.94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228.02</v>
          </cell>
          <cell r="R1206">
            <v>228.02</v>
          </cell>
          <cell r="S1206">
            <v>208.61</v>
          </cell>
          <cell r="T1206">
            <v>208.61</v>
          </cell>
          <cell r="U1206">
            <v>20.64</v>
          </cell>
          <cell r="V1206">
            <v>20.64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3000000205837</v>
          </cell>
          <cell r="D1207" t="str">
            <v>CI F233595</v>
          </cell>
          <cell r="F1207">
            <v>0</v>
          </cell>
          <cell r="G1207">
            <v>3660.25</v>
          </cell>
          <cell r="H1207">
            <v>3660.25</v>
          </cell>
          <cell r="I1207">
            <v>0</v>
          </cell>
          <cell r="J1207">
            <v>0</v>
          </cell>
          <cell r="K1207">
            <v>2976.25</v>
          </cell>
          <cell r="L1207">
            <v>2976.25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622.44000000000005</v>
          </cell>
          <cell r="T1207">
            <v>622.44000000000005</v>
          </cell>
          <cell r="U1207">
            <v>61.56</v>
          </cell>
          <cell r="V1207">
            <v>61.56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3000000206752</v>
          </cell>
          <cell r="D1208" t="str">
            <v>HV F233595</v>
          </cell>
          <cell r="F1208">
            <v>0</v>
          </cell>
          <cell r="G1208">
            <v>1.01</v>
          </cell>
          <cell r="H1208">
            <v>1.01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1.01</v>
          </cell>
          <cell r="T1208">
            <v>1.01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3000000206855</v>
          </cell>
          <cell r="D1209" t="str">
            <v>SC F233595</v>
          </cell>
          <cell r="F1209">
            <v>3774</v>
          </cell>
          <cell r="G1209">
            <v>3773.21</v>
          </cell>
          <cell r="H1209">
            <v>3773.21</v>
          </cell>
          <cell r="I1209">
            <v>1941.1</v>
          </cell>
          <cell r="J1209">
            <v>1941.1</v>
          </cell>
          <cell r="K1209">
            <v>1680.36</v>
          </cell>
          <cell r="L1209">
            <v>1680.36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138.1</v>
          </cell>
          <cell r="T1209">
            <v>138.1</v>
          </cell>
          <cell r="U1209">
            <v>13.65</v>
          </cell>
          <cell r="V1209">
            <v>13.65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3000000205728</v>
          </cell>
          <cell r="D1210" t="str">
            <v>CI F233595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3000000206913</v>
          </cell>
          <cell r="D1211" t="str">
            <v>CI F233595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3012010101146941</v>
          </cell>
          <cell r="D1212" t="str">
            <v>SC F233595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3000000207143</v>
          </cell>
          <cell r="D1213" t="str">
            <v>CI F233595</v>
          </cell>
          <cell r="F1213">
            <v>4686</v>
          </cell>
          <cell r="G1213">
            <v>4685.9999999999991</v>
          </cell>
          <cell r="H1213">
            <v>4685.9999999999991</v>
          </cell>
          <cell r="I1213">
            <v>3294.74</v>
          </cell>
          <cell r="J1213">
            <v>3294.74</v>
          </cell>
          <cell r="K1213">
            <v>1194.06</v>
          </cell>
          <cell r="L1213">
            <v>1194.06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197.2</v>
          </cell>
          <cell r="R1213">
            <v>197.2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3000000207147</v>
          </cell>
          <cell r="D1214" t="str">
            <v>SC F233595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C1215" t="str">
            <v>3000000207084</v>
          </cell>
          <cell r="D1215" t="str">
            <v>CI F233595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3000000207128</v>
          </cell>
          <cell r="D1216" t="str">
            <v>CI F233595</v>
          </cell>
          <cell r="F1216">
            <v>5004</v>
          </cell>
          <cell r="G1216">
            <v>5003.9999999999991</v>
          </cell>
          <cell r="H1216">
            <v>5003.9999999999991</v>
          </cell>
          <cell r="I1216">
            <v>2376.91</v>
          </cell>
          <cell r="J1216">
            <v>2376.91</v>
          </cell>
          <cell r="K1216">
            <v>2419.98</v>
          </cell>
          <cell r="L1216">
            <v>2419.98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188.58</v>
          </cell>
          <cell r="T1216">
            <v>188.58</v>
          </cell>
          <cell r="U1216">
            <v>18.649999999999999</v>
          </cell>
          <cell r="V1216">
            <v>18.649999999999999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0.12</v>
          </cell>
          <cell r="AJ1216">
            <v>0.12</v>
          </cell>
          <cell r="AK1216">
            <v>0</v>
          </cell>
          <cell r="AL1216">
            <v>0</v>
          </cell>
        </row>
        <row r="1217">
          <cell r="C1217" t="str">
            <v>3000000206800</v>
          </cell>
          <cell r="D1217" t="str">
            <v>SC F233595</v>
          </cell>
          <cell r="F1217">
            <v>0</v>
          </cell>
          <cell r="G1217">
            <v>1212.72</v>
          </cell>
          <cell r="H1217">
            <v>1212.72</v>
          </cell>
          <cell r="I1217">
            <v>0</v>
          </cell>
          <cell r="J1217">
            <v>0</v>
          </cell>
          <cell r="K1217">
            <v>1076.78</v>
          </cell>
          <cell r="L1217">
            <v>1076.78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123.7</v>
          </cell>
          <cell r="T1217">
            <v>123.7</v>
          </cell>
          <cell r="U1217">
            <v>12.24</v>
          </cell>
          <cell r="V1217">
            <v>12.24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3030010102531232</v>
          </cell>
          <cell r="D1218" t="str">
            <v>SC F233595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3000000207041</v>
          </cell>
          <cell r="D1219" t="str">
            <v>CI F233595</v>
          </cell>
          <cell r="F1219">
            <v>0</v>
          </cell>
          <cell r="G1219">
            <v>0.94</v>
          </cell>
          <cell r="H1219">
            <v>0.94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0.94</v>
          </cell>
          <cell r="T1219">
            <v>0.94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3000000207160</v>
          </cell>
          <cell r="D1220" t="str">
            <v>CI F233595</v>
          </cell>
          <cell r="F1220">
            <v>5568.34</v>
          </cell>
          <cell r="G1220">
            <v>5568.3399999999992</v>
          </cell>
          <cell r="H1220">
            <v>5568.3399999999992</v>
          </cell>
          <cell r="I1220">
            <v>3915.77</v>
          </cell>
          <cell r="J1220">
            <v>3915.77</v>
          </cell>
          <cell r="K1220">
            <v>1486.6</v>
          </cell>
          <cell r="L1220">
            <v>1486.6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151.03</v>
          </cell>
          <cell r="T1220">
            <v>151.03</v>
          </cell>
          <cell r="U1220">
            <v>14.94</v>
          </cell>
          <cell r="V1220">
            <v>14.94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C1221" t="str">
            <v>3000000207220</v>
          </cell>
          <cell r="D1221" t="str">
            <v>SC F233595</v>
          </cell>
          <cell r="F1221">
            <v>5181.96</v>
          </cell>
          <cell r="G1221">
            <v>5181.96</v>
          </cell>
          <cell r="H1221">
            <v>5181.96</v>
          </cell>
          <cell r="I1221">
            <v>3608.7</v>
          </cell>
          <cell r="J1221">
            <v>3608.7</v>
          </cell>
          <cell r="K1221">
            <v>1418.81</v>
          </cell>
          <cell r="L1221">
            <v>1418.81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0.24</v>
          </cell>
          <cell r="R1221">
            <v>0.24</v>
          </cell>
          <cell r="S1221">
            <v>140.31</v>
          </cell>
          <cell r="T1221">
            <v>140.31</v>
          </cell>
          <cell r="U1221">
            <v>13.9</v>
          </cell>
          <cell r="V1221">
            <v>13.9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3000000207221</v>
          </cell>
          <cell r="D1222" t="str">
            <v>CI F233595</v>
          </cell>
          <cell r="F1222">
            <v>5500</v>
          </cell>
          <cell r="G1222">
            <v>5494.05</v>
          </cell>
          <cell r="H1222">
            <v>5494.05</v>
          </cell>
          <cell r="I1222">
            <v>3863.52</v>
          </cell>
          <cell r="J1222">
            <v>3863.52</v>
          </cell>
          <cell r="K1222">
            <v>1466.77</v>
          </cell>
          <cell r="L1222">
            <v>1466.77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149.02000000000001</v>
          </cell>
          <cell r="T1222">
            <v>149.02000000000001</v>
          </cell>
          <cell r="U1222">
            <v>14.74</v>
          </cell>
          <cell r="V1222">
            <v>14.74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3030010102536447</v>
          </cell>
          <cell r="D1223" t="str">
            <v>SC F233595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3000000207462</v>
          </cell>
          <cell r="D1224" t="str">
            <v>CI F233595</v>
          </cell>
          <cell r="F1224">
            <v>0</v>
          </cell>
          <cell r="G1224">
            <v>0.64</v>
          </cell>
          <cell r="H1224">
            <v>0.64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0.64</v>
          </cell>
          <cell r="T1224">
            <v>0.64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3000000207218</v>
          </cell>
          <cell r="D1225" t="str">
            <v>HV F233595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3000000207528</v>
          </cell>
          <cell r="D1226" t="str">
            <v>CI F233595</v>
          </cell>
          <cell r="F1226">
            <v>16814</v>
          </cell>
          <cell r="G1226">
            <v>16814</v>
          </cell>
          <cell r="H1226">
            <v>16814</v>
          </cell>
          <cell r="I1226">
            <v>6269.53</v>
          </cell>
          <cell r="J1226">
            <v>6269.53</v>
          </cell>
          <cell r="K1226">
            <v>9546.93</v>
          </cell>
          <cell r="L1226">
            <v>9546.93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230</v>
          </cell>
          <cell r="R1226">
            <v>230</v>
          </cell>
          <cell r="S1226">
            <v>698.46</v>
          </cell>
          <cell r="T1226">
            <v>698.46</v>
          </cell>
          <cell r="U1226">
            <v>69.08</v>
          </cell>
          <cell r="V1226">
            <v>69.08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C1227" t="str">
            <v>3000000207561</v>
          </cell>
          <cell r="D1227" t="str">
            <v>CI F233595</v>
          </cell>
          <cell r="F1227">
            <v>5670</v>
          </cell>
          <cell r="G1227">
            <v>5669.82</v>
          </cell>
          <cell r="H1227">
            <v>5669.82</v>
          </cell>
          <cell r="I1227">
            <v>3872.17</v>
          </cell>
          <cell r="J1227">
            <v>3872.17</v>
          </cell>
          <cell r="K1227">
            <v>1628.66</v>
          </cell>
          <cell r="L1227">
            <v>1628.66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153.78</v>
          </cell>
          <cell r="T1227">
            <v>153.78</v>
          </cell>
          <cell r="U1227">
            <v>15.21</v>
          </cell>
          <cell r="V1227">
            <v>15.21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3000000207259</v>
          </cell>
          <cell r="D1228" t="str">
            <v>SC F233595</v>
          </cell>
          <cell r="F1228">
            <v>0</v>
          </cell>
          <cell r="G1228">
            <v>665.69</v>
          </cell>
          <cell r="H1228">
            <v>665.69</v>
          </cell>
          <cell r="I1228">
            <v>0</v>
          </cell>
          <cell r="J1228">
            <v>0</v>
          </cell>
          <cell r="K1228">
            <v>517.52</v>
          </cell>
          <cell r="L1228">
            <v>517.52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134.83000000000001</v>
          </cell>
          <cell r="T1228">
            <v>134.83000000000001</v>
          </cell>
          <cell r="U1228">
            <v>13.34</v>
          </cell>
          <cell r="V1228">
            <v>13.34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C1229" t="str">
            <v>3000000207647</v>
          </cell>
          <cell r="D1229" t="str">
            <v>CI F233595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3000000207665</v>
          </cell>
          <cell r="D1230" t="str">
            <v>CI F233595</v>
          </cell>
          <cell r="F1230">
            <v>6220</v>
          </cell>
          <cell r="G1230">
            <v>6216.93</v>
          </cell>
          <cell r="H1230">
            <v>6216.93</v>
          </cell>
          <cell r="I1230">
            <v>2303.85</v>
          </cell>
          <cell r="J1230">
            <v>2303.85</v>
          </cell>
          <cell r="K1230">
            <v>3629.28</v>
          </cell>
          <cell r="L1230">
            <v>3629.28</v>
          </cell>
          <cell r="M1230">
            <v>20.47</v>
          </cell>
          <cell r="N1230">
            <v>20.47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258.26</v>
          </cell>
          <cell r="T1230">
            <v>258.26</v>
          </cell>
          <cell r="U1230">
            <v>25.54</v>
          </cell>
          <cell r="V1230">
            <v>25.54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20.47</v>
          </cell>
          <cell r="AJ1230">
            <v>20.47</v>
          </cell>
          <cell r="AK1230">
            <v>0</v>
          </cell>
          <cell r="AL1230">
            <v>0</v>
          </cell>
        </row>
        <row r="1231">
          <cell r="C1231" t="str">
            <v>3000000207207</v>
          </cell>
          <cell r="D1231" t="str">
            <v>CI F233595</v>
          </cell>
          <cell r="F1231">
            <v>4800.78</v>
          </cell>
          <cell r="G1231">
            <v>4800.78</v>
          </cell>
          <cell r="H1231">
            <v>4800.78</v>
          </cell>
          <cell r="I1231">
            <v>2303.81</v>
          </cell>
          <cell r="J1231">
            <v>2303.81</v>
          </cell>
          <cell r="K1231">
            <v>2300.44</v>
          </cell>
          <cell r="L1231">
            <v>2300.44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178.84</v>
          </cell>
          <cell r="T1231">
            <v>178.84</v>
          </cell>
          <cell r="U1231">
            <v>17.690000000000001</v>
          </cell>
          <cell r="V1231">
            <v>17.690000000000001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3000000207754</v>
          </cell>
          <cell r="D1232" t="str">
            <v>CI F233595</v>
          </cell>
          <cell r="F1232">
            <v>0</v>
          </cell>
          <cell r="G1232">
            <v>0.2</v>
          </cell>
          <cell r="H1232">
            <v>0.2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0.2</v>
          </cell>
          <cell r="T1232">
            <v>0.2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3000000207826</v>
          </cell>
          <cell r="D1233" t="str">
            <v>CI F233595</v>
          </cell>
          <cell r="F1233">
            <v>5350</v>
          </cell>
          <cell r="G1233">
            <v>5350</v>
          </cell>
          <cell r="H1233">
            <v>5350</v>
          </cell>
          <cell r="I1233">
            <v>2640.38</v>
          </cell>
          <cell r="J1233">
            <v>2640.38</v>
          </cell>
          <cell r="K1233">
            <v>2463.86</v>
          </cell>
          <cell r="L1233">
            <v>2463.86</v>
          </cell>
          <cell r="M1233">
            <v>38.93</v>
          </cell>
          <cell r="N1233">
            <v>38.93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188.21</v>
          </cell>
          <cell r="T1233">
            <v>188.21</v>
          </cell>
          <cell r="U1233">
            <v>18.62</v>
          </cell>
          <cell r="V1233">
            <v>18.62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3000000207735</v>
          </cell>
          <cell r="D1234" t="str">
            <v>HCC F232017</v>
          </cell>
          <cell r="F1234">
            <v>6269.42</v>
          </cell>
          <cell r="G1234">
            <v>6269.42</v>
          </cell>
          <cell r="H1234">
            <v>6269.42</v>
          </cell>
          <cell r="I1234">
            <v>4192.53</v>
          </cell>
          <cell r="J1234">
            <v>4192.53</v>
          </cell>
          <cell r="K1234">
            <v>1890.24</v>
          </cell>
          <cell r="L1234">
            <v>1890.24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169.85</v>
          </cell>
          <cell r="T1234">
            <v>169.85</v>
          </cell>
          <cell r="U1234">
            <v>16.8</v>
          </cell>
          <cell r="V1234">
            <v>16.8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3000000207752</v>
          </cell>
          <cell r="D1235" t="str">
            <v>SC F232017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230</v>
          </cell>
          <cell r="R1235">
            <v>230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230</v>
          </cell>
          <cell r="AL1235">
            <v>230</v>
          </cell>
        </row>
        <row r="1236">
          <cell r="C1236" t="str">
            <v>3000000207772</v>
          </cell>
          <cell r="D1236" t="str">
            <v>SC F233595</v>
          </cell>
          <cell r="F1236">
            <v>9300</v>
          </cell>
          <cell r="G1236">
            <v>18600</v>
          </cell>
          <cell r="H1236">
            <v>18600</v>
          </cell>
          <cell r="I1236">
            <v>6379.22</v>
          </cell>
          <cell r="J1236">
            <v>6379.22</v>
          </cell>
          <cell r="K1236">
            <v>2597.8000000000002</v>
          </cell>
          <cell r="L1236">
            <v>2597.8000000000002</v>
          </cell>
          <cell r="M1236">
            <v>9347.2000000000007</v>
          </cell>
          <cell r="N1236">
            <v>9347.2000000000007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250.96</v>
          </cell>
          <cell r="T1236">
            <v>250.96</v>
          </cell>
          <cell r="U1236">
            <v>24.82</v>
          </cell>
          <cell r="V1236">
            <v>24.82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3000000207760</v>
          </cell>
          <cell r="D1237" t="str">
            <v>HCC F233595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3000000207887</v>
          </cell>
          <cell r="D1238" t="str">
            <v>SC F233595</v>
          </cell>
          <cell r="F1238">
            <v>4936</v>
          </cell>
          <cell r="G1238">
            <v>4936</v>
          </cell>
          <cell r="H1238">
            <v>4936</v>
          </cell>
          <cell r="I1238">
            <v>2005.68</v>
          </cell>
          <cell r="J1238">
            <v>2005.68</v>
          </cell>
          <cell r="K1238">
            <v>2714.97</v>
          </cell>
          <cell r="L1238">
            <v>2714.97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230</v>
          </cell>
          <cell r="R1238">
            <v>230</v>
          </cell>
          <cell r="S1238">
            <v>195.97</v>
          </cell>
          <cell r="T1238">
            <v>195.97</v>
          </cell>
          <cell r="U1238">
            <v>19.38</v>
          </cell>
          <cell r="V1238">
            <v>19.38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230</v>
          </cell>
          <cell r="AL1238">
            <v>230</v>
          </cell>
        </row>
        <row r="1239">
          <cell r="C1239" t="str">
            <v>3000000207824</v>
          </cell>
          <cell r="D1239" t="str">
            <v>SC F232017</v>
          </cell>
          <cell r="F1239">
            <v>18985</v>
          </cell>
          <cell r="G1239">
            <v>18984.97</v>
          </cell>
          <cell r="H1239">
            <v>18984.97</v>
          </cell>
          <cell r="I1239">
            <v>12695.94</v>
          </cell>
          <cell r="J1239">
            <v>12695.94</v>
          </cell>
          <cell r="K1239">
            <v>5723.8</v>
          </cell>
          <cell r="L1239">
            <v>5723.8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514.36</v>
          </cell>
          <cell r="T1239">
            <v>514.36</v>
          </cell>
          <cell r="U1239">
            <v>50.87</v>
          </cell>
          <cell r="V1239">
            <v>50.87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3000000207832</v>
          </cell>
          <cell r="D1240" t="str">
            <v>SC F233595</v>
          </cell>
          <cell r="F1240">
            <v>4644.29</v>
          </cell>
          <cell r="G1240">
            <v>4644.29</v>
          </cell>
          <cell r="H1240">
            <v>4644.29</v>
          </cell>
          <cell r="I1240">
            <v>2019.17</v>
          </cell>
          <cell r="J1240">
            <v>2019.17</v>
          </cell>
          <cell r="K1240">
            <v>2429.58</v>
          </cell>
          <cell r="L1240">
            <v>2429.58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177.94</v>
          </cell>
          <cell r="T1240">
            <v>177.94</v>
          </cell>
          <cell r="U1240">
            <v>17.600000000000001</v>
          </cell>
          <cell r="V1240">
            <v>17.600000000000001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3000000207819</v>
          </cell>
          <cell r="D1241" t="str">
            <v>SC F232017</v>
          </cell>
          <cell r="F1241">
            <v>9550</v>
          </cell>
          <cell r="G1241">
            <v>9549.69</v>
          </cell>
          <cell r="H1241">
            <v>9549.69</v>
          </cell>
          <cell r="I1241">
            <v>6386.14</v>
          </cell>
          <cell r="J1241">
            <v>6386.14</v>
          </cell>
          <cell r="K1241">
            <v>2879.24</v>
          </cell>
          <cell r="L1241">
            <v>2879.24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258.72000000000003</v>
          </cell>
          <cell r="T1241">
            <v>258.72000000000003</v>
          </cell>
          <cell r="U1241">
            <v>25.59</v>
          </cell>
          <cell r="V1241">
            <v>25.59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3000000207770</v>
          </cell>
          <cell r="D1242" t="str">
            <v>CI F233595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230</v>
          </cell>
          <cell r="R1242">
            <v>230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230</v>
          </cell>
          <cell r="AL1242">
            <v>230</v>
          </cell>
        </row>
        <row r="1243">
          <cell r="C1243" t="str">
            <v>3000000207839</v>
          </cell>
          <cell r="D1243" t="str">
            <v>SC F233595</v>
          </cell>
          <cell r="F1243">
            <v>7173.5</v>
          </cell>
          <cell r="G1243">
            <v>7173.5</v>
          </cell>
          <cell r="H1243">
            <v>7173.5</v>
          </cell>
          <cell r="I1243">
            <v>2937.46</v>
          </cell>
          <cell r="J1243">
            <v>2937.46</v>
          </cell>
          <cell r="K1243">
            <v>3924.53</v>
          </cell>
          <cell r="L1243">
            <v>3924.53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283.47000000000003</v>
          </cell>
          <cell r="T1243">
            <v>283.47000000000003</v>
          </cell>
          <cell r="U1243">
            <v>28.04</v>
          </cell>
          <cell r="V1243">
            <v>28.04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C1244" t="str">
            <v>3000000207769</v>
          </cell>
          <cell r="D1244" t="str">
            <v>CI F233595</v>
          </cell>
          <cell r="F1244">
            <v>0</v>
          </cell>
          <cell r="G1244">
            <v>806.86</v>
          </cell>
          <cell r="H1244">
            <v>806.86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806.86</v>
          </cell>
          <cell r="N1244">
            <v>806.86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3000000207768</v>
          </cell>
          <cell r="D1245" t="str">
            <v>CI F233595</v>
          </cell>
          <cell r="F1245">
            <v>0</v>
          </cell>
          <cell r="G1245">
            <v>3.93</v>
          </cell>
          <cell r="H1245">
            <v>3.93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3.93</v>
          </cell>
          <cell r="T1245">
            <v>3.93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3000000207802</v>
          </cell>
          <cell r="D1246" t="str">
            <v>CI F233595</v>
          </cell>
          <cell r="F1246">
            <v>7100</v>
          </cell>
          <cell r="G1246">
            <v>7100</v>
          </cell>
          <cell r="H1246">
            <v>7100</v>
          </cell>
          <cell r="I1246">
            <v>3562.14</v>
          </cell>
          <cell r="J1246">
            <v>3562.14</v>
          </cell>
          <cell r="K1246">
            <v>3235.95</v>
          </cell>
          <cell r="L1246">
            <v>3235.95</v>
          </cell>
          <cell r="M1246">
            <v>24.55</v>
          </cell>
          <cell r="N1246">
            <v>24.55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252.4</v>
          </cell>
          <cell r="T1246">
            <v>252.4</v>
          </cell>
          <cell r="U1246">
            <v>24.96</v>
          </cell>
          <cell r="V1246">
            <v>24.96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3000000207799</v>
          </cell>
          <cell r="D1247" t="str">
            <v>HCC F233595</v>
          </cell>
          <cell r="F1247">
            <v>11226</v>
          </cell>
          <cell r="G1247">
            <v>11225.41</v>
          </cell>
          <cell r="H1247">
            <v>11225.41</v>
          </cell>
          <cell r="I1247">
            <v>7518.5</v>
          </cell>
          <cell r="J1247">
            <v>7518.5</v>
          </cell>
          <cell r="K1247">
            <v>3372.33</v>
          </cell>
          <cell r="L1247">
            <v>3372.33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304.47000000000003</v>
          </cell>
          <cell r="T1247">
            <v>304.47000000000003</v>
          </cell>
          <cell r="U1247">
            <v>30.11</v>
          </cell>
          <cell r="V1247">
            <v>30.11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C1248" t="str">
            <v>3000000207818</v>
          </cell>
          <cell r="D1248" t="str">
            <v>SC F233595</v>
          </cell>
          <cell r="F1248">
            <v>11145</v>
          </cell>
          <cell r="G1248">
            <v>11143.57</v>
          </cell>
          <cell r="H1248">
            <v>11143.57</v>
          </cell>
          <cell r="I1248">
            <v>4608.92</v>
          </cell>
          <cell r="J1248">
            <v>4608.92</v>
          </cell>
          <cell r="K1248">
            <v>6053.13</v>
          </cell>
          <cell r="L1248">
            <v>6053.13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438.18</v>
          </cell>
          <cell r="T1248">
            <v>438.18</v>
          </cell>
          <cell r="U1248">
            <v>43.34</v>
          </cell>
          <cell r="V1248">
            <v>43.34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3000000207844</v>
          </cell>
          <cell r="D1249" t="str">
            <v>SC F232017</v>
          </cell>
          <cell r="F1249">
            <v>24653.05</v>
          </cell>
          <cell r="G1249">
            <v>24653.05</v>
          </cell>
          <cell r="H1249">
            <v>24653.05</v>
          </cell>
          <cell r="I1249">
            <v>17267.77</v>
          </cell>
          <cell r="J1249">
            <v>17267.77</v>
          </cell>
          <cell r="K1249">
            <v>7385.28</v>
          </cell>
          <cell r="L1249">
            <v>7385.28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3000000207865</v>
          </cell>
          <cell r="D1250" t="str">
            <v>CI F233595</v>
          </cell>
          <cell r="F1250">
            <v>8340.4</v>
          </cell>
          <cell r="G1250">
            <v>8340.8799999999992</v>
          </cell>
          <cell r="H1250">
            <v>8340.8799999999992</v>
          </cell>
          <cell r="I1250">
            <v>5586.33</v>
          </cell>
          <cell r="J1250">
            <v>5586.33</v>
          </cell>
          <cell r="K1250">
            <v>2505.94</v>
          </cell>
          <cell r="L1250">
            <v>2505.94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226.23</v>
          </cell>
          <cell r="T1250">
            <v>226.23</v>
          </cell>
          <cell r="U1250">
            <v>22.38</v>
          </cell>
          <cell r="V1250">
            <v>22.38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3000000207875</v>
          </cell>
          <cell r="D1251" t="str">
            <v>CI F233595</v>
          </cell>
          <cell r="F1251">
            <v>5964</v>
          </cell>
          <cell r="G1251">
            <v>5963.58</v>
          </cell>
          <cell r="H1251">
            <v>5963.58</v>
          </cell>
          <cell r="I1251">
            <v>3994.13</v>
          </cell>
          <cell r="J1251">
            <v>3994.13</v>
          </cell>
          <cell r="K1251">
            <v>1791.7</v>
          </cell>
          <cell r="L1251">
            <v>1791.7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161.75</v>
          </cell>
          <cell r="T1251">
            <v>161.75</v>
          </cell>
          <cell r="U1251">
            <v>16</v>
          </cell>
          <cell r="V1251">
            <v>16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C1252" t="str">
            <v>3000000207855</v>
          </cell>
          <cell r="D1252" t="str">
            <v>SC F232017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45996</v>
          </cell>
          <cell r="D1253" t="str">
            <v>HCC F247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3000000207903</v>
          </cell>
          <cell r="D1254" t="str">
            <v>HV F233595</v>
          </cell>
          <cell r="F1254">
            <v>10554</v>
          </cell>
          <cell r="G1254">
            <v>10553.810000000001</v>
          </cell>
          <cell r="H1254">
            <v>10553.810000000001</v>
          </cell>
          <cell r="I1254">
            <v>3835.59</v>
          </cell>
          <cell r="J1254">
            <v>3835.59</v>
          </cell>
          <cell r="K1254">
            <v>6236.45</v>
          </cell>
          <cell r="L1254">
            <v>6236.45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438.41</v>
          </cell>
          <cell r="T1254">
            <v>438.41</v>
          </cell>
          <cell r="U1254">
            <v>43.36</v>
          </cell>
          <cell r="V1254">
            <v>43.36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3000000207923</v>
          </cell>
          <cell r="D1255" t="str">
            <v>SC F233595</v>
          </cell>
          <cell r="F1255">
            <v>0</v>
          </cell>
          <cell r="G1255">
            <v>8.51</v>
          </cell>
          <cell r="H1255">
            <v>8.51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8.51</v>
          </cell>
          <cell r="T1255">
            <v>8.51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3000000207892</v>
          </cell>
          <cell r="D1256" t="str">
            <v>SC F233595</v>
          </cell>
          <cell r="F1256">
            <v>9374.39</v>
          </cell>
          <cell r="G1256">
            <v>9374.39</v>
          </cell>
          <cell r="H1256">
            <v>9374.39</v>
          </cell>
          <cell r="I1256">
            <v>3410.47</v>
          </cell>
          <cell r="J1256">
            <v>3410.47</v>
          </cell>
          <cell r="K1256">
            <v>5535.98</v>
          </cell>
          <cell r="L1256">
            <v>5535.98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389.43</v>
          </cell>
          <cell r="T1256">
            <v>389.43</v>
          </cell>
          <cell r="U1256">
            <v>38.51</v>
          </cell>
          <cell r="V1256">
            <v>38.51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3000000207932</v>
          </cell>
          <cell r="D1257" t="str">
            <v>CI F233595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3000000207947</v>
          </cell>
          <cell r="D1258" t="str">
            <v>CI F233595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C1259" t="str">
            <v>3000000207921</v>
          </cell>
          <cell r="D1259" t="str">
            <v>SC F233595</v>
          </cell>
          <cell r="F1259">
            <v>8110</v>
          </cell>
          <cell r="G1259">
            <v>8107.81</v>
          </cell>
          <cell r="H1259">
            <v>8107.81</v>
          </cell>
          <cell r="I1259">
            <v>6325.78</v>
          </cell>
          <cell r="J1259">
            <v>6325.78</v>
          </cell>
          <cell r="K1259">
            <v>1590.48</v>
          </cell>
          <cell r="L1259">
            <v>1590.48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174.31</v>
          </cell>
          <cell r="T1259">
            <v>174.31</v>
          </cell>
          <cell r="U1259">
            <v>17.239999999999998</v>
          </cell>
          <cell r="V1259">
            <v>17.239999999999998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3000000207925</v>
          </cell>
          <cell r="D1260" t="str">
            <v>SC F232017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3000000208009</v>
          </cell>
          <cell r="D1261" t="str">
            <v>CI F233595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3000000207943</v>
          </cell>
          <cell r="D1262" t="str">
            <v>CI F233595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3000000208025</v>
          </cell>
          <cell r="D1263" t="str">
            <v>SC F232017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3000000208004</v>
          </cell>
          <cell r="D1264" t="str">
            <v>SC F233595</v>
          </cell>
          <cell r="F1264">
            <v>10000</v>
          </cell>
          <cell r="G1264">
            <v>9999.9999999999982</v>
          </cell>
          <cell r="H1264">
            <v>9999.9999999999982</v>
          </cell>
          <cell r="I1264">
            <v>4267.71</v>
          </cell>
          <cell r="J1264">
            <v>4267.71</v>
          </cell>
          <cell r="K1264">
            <v>4577.93</v>
          </cell>
          <cell r="L1264">
            <v>4577.93</v>
          </cell>
          <cell r="M1264">
            <v>765.57</v>
          </cell>
          <cell r="N1264">
            <v>765.57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353.8</v>
          </cell>
          <cell r="T1264">
            <v>353.8</v>
          </cell>
          <cell r="U1264">
            <v>34.99</v>
          </cell>
          <cell r="V1264">
            <v>34.99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3000000207913</v>
          </cell>
          <cell r="D1265" t="str">
            <v>SC F233595</v>
          </cell>
          <cell r="F1265">
            <v>4635.12</v>
          </cell>
          <cell r="G1265">
            <v>4635.12</v>
          </cell>
          <cell r="H1265">
            <v>4635.12</v>
          </cell>
          <cell r="I1265">
            <v>3044.42</v>
          </cell>
          <cell r="J1265">
            <v>3044.42</v>
          </cell>
          <cell r="K1265">
            <v>1452.54</v>
          </cell>
          <cell r="L1265">
            <v>1452.54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125.72</v>
          </cell>
          <cell r="T1265">
            <v>125.72</v>
          </cell>
          <cell r="U1265">
            <v>12.44</v>
          </cell>
          <cell r="V1265">
            <v>12.44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3000000207951</v>
          </cell>
          <cell r="D1266" t="str">
            <v>CI F233595</v>
          </cell>
          <cell r="F1266">
            <v>6195</v>
          </cell>
          <cell r="G1266">
            <v>6192.9400000000005</v>
          </cell>
          <cell r="H1266">
            <v>6192.9400000000005</v>
          </cell>
          <cell r="I1266">
            <v>4108.55</v>
          </cell>
          <cell r="J1266">
            <v>4108.55</v>
          </cell>
          <cell r="K1266">
            <v>1899.81</v>
          </cell>
          <cell r="L1266">
            <v>1899.81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167.97</v>
          </cell>
          <cell r="T1266">
            <v>167.97</v>
          </cell>
          <cell r="U1266">
            <v>16.61</v>
          </cell>
          <cell r="V1266">
            <v>16.61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3000000207893</v>
          </cell>
          <cell r="D1267" t="str">
            <v>CI F233595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3000000207974</v>
          </cell>
          <cell r="D1268" t="str">
            <v>SC F860</v>
          </cell>
          <cell r="F1268">
            <v>0</v>
          </cell>
          <cell r="G1268">
            <v>0.31</v>
          </cell>
          <cell r="H1268">
            <v>0.31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0.31</v>
          </cell>
          <cell r="T1268">
            <v>0.31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C1269" t="str">
            <v>3000000207991</v>
          </cell>
          <cell r="D1269" t="str">
            <v>SC F232017</v>
          </cell>
          <cell r="F1269">
            <v>6650</v>
          </cell>
          <cell r="G1269">
            <v>6612.32</v>
          </cell>
          <cell r="H1269">
            <v>6612.32</v>
          </cell>
          <cell r="I1269">
            <v>4378.74</v>
          </cell>
          <cell r="J1269">
            <v>4378.74</v>
          </cell>
          <cell r="K1269">
            <v>2036.72</v>
          </cell>
          <cell r="L1269">
            <v>2036.72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179.15</v>
          </cell>
          <cell r="T1269">
            <v>179.15</v>
          </cell>
          <cell r="U1269">
            <v>17.71</v>
          </cell>
          <cell r="V1269">
            <v>17.71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3000000208101</v>
          </cell>
          <cell r="D1270" t="str">
            <v>HCC F247</v>
          </cell>
          <cell r="F1270">
            <v>4708</v>
          </cell>
          <cell r="G1270">
            <v>4708.1899999999996</v>
          </cell>
          <cell r="H1270">
            <v>4708.1899999999996</v>
          </cell>
          <cell r="I1270">
            <v>2126.79</v>
          </cell>
          <cell r="J1270">
            <v>2126.79</v>
          </cell>
          <cell r="K1270">
            <v>2371.7800000000002</v>
          </cell>
          <cell r="L1270">
            <v>2371.7800000000002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190.76</v>
          </cell>
          <cell r="T1270">
            <v>190.76</v>
          </cell>
          <cell r="U1270">
            <v>18.86</v>
          </cell>
          <cell r="V1270">
            <v>18.86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3000000207990</v>
          </cell>
          <cell r="D1271" t="str">
            <v>HCC F247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3000000208052</v>
          </cell>
          <cell r="D1272" t="str">
            <v>HCC F247</v>
          </cell>
          <cell r="F1272">
            <v>0</v>
          </cell>
          <cell r="G1272">
            <v>529.45000000000005</v>
          </cell>
          <cell r="H1272">
            <v>529.45000000000005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529.45000000000005</v>
          </cell>
          <cell r="N1272">
            <v>529.45000000000005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C1273" t="str">
            <v>3000000208034</v>
          </cell>
          <cell r="D1273" t="str">
            <v>HCC F232017</v>
          </cell>
          <cell r="F1273">
            <v>6830</v>
          </cell>
          <cell r="G1273">
            <v>6830.2800000000007</v>
          </cell>
          <cell r="H1273">
            <v>6830.2800000000007</v>
          </cell>
          <cell r="I1273">
            <v>4479</v>
          </cell>
          <cell r="J1273">
            <v>4479</v>
          </cell>
          <cell r="K1273">
            <v>2147.9299999999998</v>
          </cell>
          <cell r="L1273">
            <v>2147.9299999999998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185.05</v>
          </cell>
          <cell r="T1273">
            <v>185.05</v>
          </cell>
          <cell r="U1273">
            <v>18.3</v>
          </cell>
          <cell r="V1273">
            <v>18.3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3000000208041</v>
          </cell>
          <cell r="D1274" t="str">
            <v>SC F232017</v>
          </cell>
          <cell r="F1274">
            <v>4377</v>
          </cell>
          <cell r="G1274">
            <v>4376.6399999999994</v>
          </cell>
          <cell r="H1274">
            <v>4376.6399999999994</v>
          </cell>
          <cell r="I1274">
            <v>2870</v>
          </cell>
          <cell r="J1274">
            <v>2870</v>
          </cell>
          <cell r="K1274">
            <v>1376.33</v>
          </cell>
          <cell r="L1274">
            <v>1376.33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118.58000000000001</v>
          </cell>
          <cell r="T1274">
            <v>118.58000000000001</v>
          </cell>
          <cell r="U1274">
            <v>11.73</v>
          </cell>
          <cell r="V1274">
            <v>11.73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3000000208064</v>
          </cell>
          <cell r="D1275" t="str">
            <v>SC F232017</v>
          </cell>
          <cell r="F1275">
            <v>6185</v>
          </cell>
          <cell r="G1275">
            <v>6185.4699999999993</v>
          </cell>
          <cell r="H1275">
            <v>6185.4699999999993</v>
          </cell>
          <cell r="I1275">
            <v>2576.4299999999998</v>
          </cell>
          <cell r="J1275">
            <v>2576.4299999999998</v>
          </cell>
          <cell r="K1275">
            <v>3346.3</v>
          </cell>
          <cell r="L1275">
            <v>3346.3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239.09</v>
          </cell>
          <cell r="T1275">
            <v>239.09</v>
          </cell>
          <cell r="U1275">
            <v>23.65</v>
          </cell>
          <cell r="V1275">
            <v>23.65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3000000208075</v>
          </cell>
          <cell r="D1276" t="str">
            <v>SC F232017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3000000208141</v>
          </cell>
          <cell r="D1277" t="str">
            <v>HCC F233595</v>
          </cell>
          <cell r="F1277">
            <v>4467</v>
          </cell>
          <cell r="G1277">
            <v>4466.5000000000009</v>
          </cell>
          <cell r="H1277">
            <v>4466.5000000000009</v>
          </cell>
          <cell r="I1277">
            <v>1607.46</v>
          </cell>
          <cell r="J1277">
            <v>1607.46</v>
          </cell>
          <cell r="K1277">
            <v>2655.15</v>
          </cell>
          <cell r="L1277">
            <v>2655.15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185.54</v>
          </cell>
          <cell r="T1277">
            <v>185.54</v>
          </cell>
          <cell r="U1277">
            <v>18.350000000000001</v>
          </cell>
          <cell r="V1277">
            <v>18.350000000000001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C1278" t="str">
            <v>3000000208048</v>
          </cell>
          <cell r="D1278" t="str">
            <v>SC F233595</v>
          </cell>
          <cell r="F1278">
            <v>2747</v>
          </cell>
          <cell r="G1278">
            <v>2747</v>
          </cell>
          <cell r="H1278">
            <v>2747</v>
          </cell>
          <cell r="I1278">
            <v>1636.72</v>
          </cell>
          <cell r="J1278">
            <v>1636.72</v>
          </cell>
          <cell r="K1278">
            <v>804.6</v>
          </cell>
          <cell r="L1278">
            <v>804.6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230.68</v>
          </cell>
          <cell r="R1278">
            <v>230.68</v>
          </cell>
          <cell r="S1278">
            <v>68.25</v>
          </cell>
          <cell r="T1278">
            <v>68.25</v>
          </cell>
          <cell r="U1278">
            <v>6.75</v>
          </cell>
          <cell r="V1278">
            <v>6.75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3000000208065</v>
          </cell>
          <cell r="D1279" t="str">
            <v>SC F233595</v>
          </cell>
          <cell r="F1279">
            <v>7610</v>
          </cell>
          <cell r="G1279">
            <v>7604.2599999999993</v>
          </cell>
          <cell r="H1279">
            <v>7604.2599999999993</v>
          </cell>
          <cell r="I1279">
            <v>3479.93</v>
          </cell>
          <cell r="J1279">
            <v>3479.93</v>
          </cell>
          <cell r="K1279">
            <v>3816.71</v>
          </cell>
          <cell r="L1279">
            <v>3816.71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279.93</v>
          </cell>
          <cell r="T1279">
            <v>279.93</v>
          </cell>
          <cell r="U1279">
            <v>27.69</v>
          </cell>
          <cell r="V1279">
            <v>27.69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3000000208046</v>
          </cell>
          <cell r="D1280" t="str">
            <v>CI F233595</v>
          </cell>
          <cell r="F1280">
            <v>0</v>
          </cell>
          <cell r="G1280">
            <v>6.7</v>
          </cell>
          <cell r="H1280">
            <v>6.7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6.7</v>
          </cell>
          <cell r="T1280">
            <v>6.7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3000000208031</v>
          </cell>
          <cell r="D1281" t="str">
            <v>CI F233595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3000000208072</v>
          </cell>
          <cell r="D1282" t="str">
            <v>CI F233595</v>
          </cell>
          <cell r="F1282">
            <v>6712.17</v>
          </cell>
          <cell r="G1282">
            <v>6712.17</v>
          </cell>
          <cell r="H1282">
            <v>6712.17</v>
          </cell>
          <cell r="I1282">
            <v>4471.58</v>
          </cell>
          <cell r="J1282">
            <v>4471.58</v>
          </cell>
          <cell r="K1282">
            <v>2040.54</v>
          </cell>
          <cell r="L1282">
            <v>2040.54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182.05</v>
          </cell>
          <cell r="T1282">
            <v>182.05</v>
          </cell>
          <cell r="U1282">
            <v>18</v>
          </cell>
          <cell r="V1282">
            <v>18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3000000208040</v>
          </cell>
          <cell r="D1283" t="str">
            <v>CI F233595</v>
          </cell>
          <cell r="F1283">
            <v>4383</v>
          </cell>
          <cell r="G1283">
            <v>4383</v>
          </cell>
          <cell r="H1283">
            <v>4383</v>
          </cell>
          <cell r="I1283">
            <v>1434.39</v>
          </cell>
          <cell r="J1283">
            <v>1434.39</v>
          </cell>
          <cell r="K1283">
            <v>2620.4499999999998</v>
          </cell>
          <cell r="L1283">
            <v>2620.4499999999998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128.11000000000001</v>
          </cell>
          <cell r="R1283">
            <v>128.11000000000001</v>
          </cell>
          <cell r="S1283">
            <v>182.05</v>
          </cell>
          <cell r="T1283">
            <v>182.05</v>
          </cell>
          <cell r="U1283">
            <v>18</v>
          </cell>
          <cell r="V1283">
            <v>18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3000000208176</v>
          </cell>
          <cell r="D1284" t="str">
            <v>HCC F233595</v>
          </cell>
          <cell r="F1284">
            <v>0</v>
          </cell>
          <cell r="G1284">
            <v>45.22</v>
          </cell>
          <cell r="H1284">
            <v>45.22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45.22</v>
          </cell>
          <cell r="N1284">
            <v>45.22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C1285" t="str">
            <v>3000000208252</v>
          </cell>
          <cell r="D1285" t="str">
            <v>CI F233595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3000000208255</v>
          </cell>
          <cell r="D1286" t="str">
            <v>CI F233595</v>
          </cell>
          <cell r="F1286">
            <v>0</v>
          </cell>
          <cell r="G1286">
            <v>7.48</v>
          </cell>
          <cell r="H1286">
            <v>7.48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7.48</v>
          </cell>
          <cell r="T1286">
            <v>7.48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3000000208151</v>
          </cell>
          <cell r="D1287" t="str">
            <v>CI F233595</v>
          </cell>
          <cell r="F1287">
            <v>4800</v>
          </cell>
          <cell r="G1287">
            <v>4800</v>
          </cell>
          <cell r="H1287">
            <v>4800</v>
          </cell>
          <cell r="I1287">
            <v>1707.62</v>
          </cell>
          <cell r="J1287">
            <v>1707.62</v>
          </cell>
          <cell r="K1287">
            <v>2846.92</v>
          </cell>
          <cell r="L1287">
            <v>2846.92</v>
          </cell>
          <cell r="M1287">
            <v>27.61</v>
          </cell>
          <cell r="N1287">
            <v>27.61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198.25</v>
          </cell>
          <cell r="T1287">
            <v>198.25</v>
          </cell>
          <cell r="U1287">
            <v>19.600000000000001</v>
          </cell>
          <cell r="V1287">
            <v>19.600000000000001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3000000208186</v>
          </cell>
          <cell r="D1288" t="str">
            <v>CI F233595</v>
          </cell>
          <cell r="F1288">
            <v>10751.46</v>
          </cell>
          <cell r="G1288">
            <v>10751.46</v>
          </cell>
          <cell r="H1288">
            <v>10751.46</v>
          </cell>
          <cell r="I1288">
            <v>3821.12</v>
          </cell>
          <cell r="J1288">
            <v>3821.12</v>
          </cell>
          <cell r="K1288">
            <v>1394.38</v>
          </cell>
          <cell r="L1288">
            <v>1394.38</v>
          </cell>
          <cell r="M1288">
            <v>5375.73</v>
          </cell>
          <cell r="N1288">
            <v>5375.73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145.81</v>
          </cell>
          <cell r="T1288">
            <v>145.81</v>
          </cell>
          <cell r="U1288">
            <v>14.42</v>
          </cell>
          <cell r="V1288">
            <v>14.42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3000000208160</v>
          </cell>
          <cell r="D1289" t="str">
            <v>CI F233595</v>
          </cell>
          <cell r="F1289">
            <v>7722.51</v>
          </cell>
          <cell r="G1289">
            <v>7722.51</v>
          </cell>
          <cell r="H1289">
            <v>7722.51</v>
          </cell>
          <cell r="I1289">
            <v>5023.05</v>
          </cell>
          <cell r="J1289">
            <v>5023.05</v>
          </cell>
          <cell r="K1289">
            <v>2469.29</v>
          </cell>
          <cell r="L1289">
            <v>2469.29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209.45</v>
          </cell>
          <cell r="T1289">
            <v>209.45</v>
          </cell>
          <cell r="U1289">
            <v>20.72</v>
          </cell>
          <cell r="V1289">
            <v>20.72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3000000208209</v>
          </cell>
          <cell r="D1290" t="str">
            <v>CI F233595</v>
          </cell>
          <cell r="F1290">
            <v>8100</v>
          </cell>
          <cell r="G1290">
            <v>8093.84</v>
          </cell>
          <cell r="H1290">
            <v>8093.84</v>
          </cell>
          <cell r="I1290">
            <v>5678.02</v>
          </cell>
          <cell r="J1290">
            <v>5678.02</v>
          </cell>
          <cell r="K1290">
            <v>2174.5700000000002</v>
          </cell>
          <cell r="L1290">
            <v>2174.5700000000002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219.53</v>
          </cell>
          <cell r="T1290">
            <v>219.53</v>
          </cell>
          <cell r="U1290">
            <v>21.72</v>
          </cell>
          <cell r="V1290">
            <v>21.72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3000000208257</v>
          </cell>
          <cell r="D1291" t="str">
            <v>CI F233595</v>
          </cell>
          <cell r="F1291">
            <v>8395.9599999999991</v>
          </cell>
          <cell r="G1291">
            <v>8395.9600000000009</v>
          </cell>
          <cell r="H1291">
            <v>8395.9600000000009</v>
          </cell>
          <cell r="I1291">
            <v>4037.46</v>
          </cell>
          <cell r="J1291">
            <v>4037.46</v>
          </cell>
          <cell r="K1291">
            <v>4031.54</v>
          </cell>
          <cell r="L1291">
            <v>4031.54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297.52999999999997</v>
          </cell>
          <cell r="T1291">
            <v>297.52999999999997</v>
          </cell>
          <cell r="U1291">
            <v>29.43</v>
          </cell>
          <cell r="V1291">
            <v>29.43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23487</v>
          </cell>
          <cell r="D1292" t="str">
            <v>HCC F247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3000000208390</v>
          </cell>
          <cell r="D1293" t="str">
            <v>CI F233595</v>
          </cell>
          <cell r="F1293">
            <v>0</v>
          </cell>
          <cell r="G1293">
            <v>143.46</v>
          </cell>
          <cell r="H1293">
            <v>143.46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143.46</v>
          </cell>
          <cell r="T1293">
            <v>143.46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3000000208383</v>
          </cell>
          <cell r="D1294" t="str">
            <v>CI F233595</v>
          </cell>
          <cell r="F1294">
            <v>6629</v>
          </cell>
          <cell r="G1294">
            <v>6628.7599999999993</v>
          </cell>
          <cell r="H1294">
            <v>6628.7599999999993</v>
          </cell>
          <cell r="I1294">
            <v>3108.7</v>
          </cell>
          <cell r="J1294">
            <v>3108.7</v>
          </cell>
          <cell r="K1294">
            <v>3260.94</v>
          </cell>
          <cell r="L1294">
            <v>3260.94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235.8</v>
          </cell>
          <cell r="T1294">
            <v>235.8</v>
          </cell>
          <cell r="U1294">
            <v>23.32</v>
          </cell>
          <cell r="V1294">
            <v>23.32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3000000208373</v>
          </cell>
          <cell r="D1295" t="str">
            <v>SC F860</v>
          </cell>
          <cell r="F1295">
            <v>0</v>
          </cell>
          <cell r="G1295">
            <v>21.17</v>
          </cell>
          <cell r="H1295">
            <v>21.17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21.17</v>
          </cell>
          <cell r="N1295">
            <v>21.17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3000000208338</v>
          </cell>
          <cell r="D1296" t="str">
            <v>SC F233595</v>
          </cell>
          <cell r="F1296">
            <v>6063.6</v>
          </cell>
          <cell r="G1296">
            <v>6063.6</v>
          </cell>
          <cell r="H1296">
            <v>6063.6</v>
          </cell>
          <cell r="I1296">
            <v>3893.82</v>
          </cell>
          <cell r="J1296">
            <v>3893.82</v>
          </cell>
          <cell r="K1296">
            <v>1989.41</v>
          </cell>
          <cell r="L1296">
            <v>1989.41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164.14000000000001</v>
          </cell>
          <cell r="T1296">
            <v>164.14000000000001</v>
          </cell>
          <cell r="U1296">
            <v>16.23</v>
          </cell>
          <cell r="V1296">
            <v>16.23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3000000208380</v>
          </cell>
          <cell r="D1297" t="str">
            <v>CI F233595</v>
          </cell>
          <cell r="F1297">
            <v>5627.94</v>
          </cell>
          <cell r="G1297">
            <v>5627.94</v>
          </cell>
          <cell r="H1297">
            <v>5627.94</v>
          </cell>
          <cell r="I1297">
            <v>1971.66</v>
          </cell>
          <cell r="J1297">
            <v>1971.66</v>
          </cell>
          <cell r="K1297">
            <v>3400.25</v>
          </cell>
          <cell r="L1297">
            <v>3400.25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232.99</v>
          </cell>
          <cell r="T1297">
            <v>232.99</v>
          </cell>
          <cell r="U1297">
            <v>23.04</v>
          </cell>
          <cell r="V1297">
            <v>23.04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3000000208398</v>
          </cell>
          <cell r="D1298" t="str">
            <v>CI F233595</v>
          </cell>
          <cell r="F1298">
            <v>7629</v>
          </cell>
          <cell r="G1298">
            <v>7628.9100000000008</v>
          </cell>
          <cell r="H1298">
            <v>7628.9100000000008</v>
          </cell>
          <cell r="I1298">
            <v>3628.21</v>
          </cell>
          <cell r="J1298">
            <v>3628.21</v>
          </cell>
          <cell r="K1298">
            <v>3700.54</v>
          </cell>
          <cell r="L1298">
            <v>3700.54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273.14</v>
          </cell>
          <cell r="T1298">
            <v>273.14</v>
          </cell>
          <cell r="U1298">
            <v>27.02</v>
          </cell>
          <cell r="V1298">
            <v>27.02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3000000208358</v>
          </cell>
          <cell r="D1299" t="str">
            <v>CI F233595</v>
          </cell>
          <cell r="F1299">
            <v>3924</v>
          </cell>
          <cell r="G1299">
            <v>3923.9999999999995</v>
          </cell>
          <cell r="H1299">
            <v>3923.9999999999995</v>
          </cell>
          <cell r="I1299">
            <v>2145.6699999999996</v>
          </cell>
          <cell r="J1299">
            <v>2145.6699999999996</v>
          </cell>
          <cell r="K1299">
            <v>1431.6</v>
          </cell>
          <cell r="L1299">
            <v>1431.6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230</v>
          </cell>
          <cell r="R1299">
            <v>230</v>
          </cell>
          <cell r="S1299">
            <v>106.22</v>
          </cell>
          <cell r="T1299">
            <v>106.22</v>
          </cell>
          <cell r="U1299">
            <v>10.51</v>
          </cell>
          <cell r="V1299">
            <v>10.51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3000000207722</v>
          </cell>
          <cell r="D1300" t="str">
            <v>CI F233595</v>
          </cell>
          <cell r="F1300">
            <v>8528.32</v>
          </cell>
          <cell r="G1300">
            <v>8528.3199999999979</v>
          </cell>
          <cell r="H1300">
            <v>8528.3199999999979</v>
          </cell>
          <cell r="I1300">
            <v>5711.88</v>
          </cell>
          <cell r="J1300">
            <v>5711.88</v>
          </cell>
          <cell r="K1300">
            <v>2562.2600000000002</v>
          </cell>
          <cell r="L1300">
            <v>2562.2600000000002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231.3</v>
          </cell>
          <cell r="T1300">
            <v>231.3</v>
          </cell>
          <cell r="U1300">
            <v>22.88</v>
          </cell>
          <cell r="V1300">
            <v>22.88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3030010102493995</v>
          </cell>
          <cell r="D1301" t="str">
            <v>SC F232017</v>
          </cell>
          <cell r="F1301">
            <v>365000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3000000208438</v>
          </cell>
          <cell r="D1302" t="str">
            <v>HCC F232017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3000000208453</v>
          </cell>
          <cell r="D1303" t="str">
            <v>CI F233595</v>
          </cell>
          <cell r="F1303">
            <v>0</v>
          </cell>
          <cell r="G1303">
            <v>2.2799999999999998</v>
          </cell>
          <cell r="H1303">
            <v>2.2799999999999998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2.2799999999999998</v>
          </cell>
          <cell r="T1303">
            <v>2.2799999999999998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3000000208472</v>
          </cell>
          <cell r="D1304" t="str">
            <v>CI F233595</v>
          </cell>
          <cell r="F1304">
            <v>6200</v>
          </cell>
          <cell r="G1304">
            <v>6200.0000000000009</v>
          </cell>
          <cell r="H1304">
            <v>6200.0000000000009</v>
          </cell>
          <cell r="I1304">
            <v>3908.08</v>
          </cell>
          <cell r="J1304">
            <v>3908.08</v>
          </cell>
          <cell r="K1304">
            <v>2048.5300000000002</v>
          </cell>
          <cell r="L1304">
            <v>2048.5300000000002</v>
          </cell>
          <cell r="M1304">
            <v>60.77</v>
          </cell>
          <cell r="N1304">
            <v>60.77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166.18</v>
          </cell>
          <cell r="T1304">
            <v>166.18</v>
          </cell>
          <cell r="U1304">
            <v>16.440000000000001</v>
          </cell>
          <cell r="V1304">
            <v>16.440000000000001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C1305" t="str">
            <v>3000000208531</v>
          </cell>
          <cell r="D1305" t="str">
            <v>SC F232017</v>
          </cell>
          <cell r="F1305">
            <v>6560.61</v>
          </cell>
          <cell r="G1305">
            <v>6560.6100000000006</v>
          </cell>
          <cell r="H1305">
            <v>6560.6100000000006</v>
          </cell>
          <cell r="I1305">
            <v>2372.79</v>
          </cell>
          <cell r="J1305">
            <v>2372.79</v>
          </cell>
          <cell r="K1305">
            <v>3890.2</v>
          </cell>
          <cell r="L1305">
            <v>3890.2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270.81</v>
          </cell>
          <cell r="T1305">
            <v>270.81</v>
          </cell>
          <cell r="U1305">
            <v>26.81</v>
          </cell>
          <cell r="V1305">
            <v>26.81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C1306" t="str">
            <v>3000000208558</v>
          </cell>
          <cell r="D1306" t="str">
            <v>SC F233595</v>
          </cell>
          <cell r="F1306">
            <v>11950</v>
          </cell>
          <cell r="G1306">
            <v>11950.609999999999</v>
          </cell>
          <cell r="H1306">
            <v>11950.609999999999</v>
          </cell>
          <cell r="I1306">
            <v>7599.19</v>
          </cell>
          <cell r="J1306">
            <v>7599.19</v>
          </cell>
          <cell r="K1306">
            <v>3995.93</v>
          </cell>
          <cell r="L1306">
            <v>3995.93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323.5</v>
          </cell>
          <cell r="T1306">
            <v>323.5</v>
          </cell>
          <cell r="U1306">
            <v>31.99</v>
          </cell>
          <cell r="V1306">
            <v>31.99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C1307" t="str">
            <v>3000000208487</v>
          </cell>
          <cell r="D1307" t="str">
            <v>CI F233595</v>
          </cell>
          <cell r="F1307">
            <v>10461.66</v>
          </cell>
          <cell r="G1307">
            <v>10461.66</v>
          </cell>
          <cell r="H1307">
            <v>10461.66</v>
          </cell>
          <cell r="I1307">
            <v>3495.48</v>
          </cell>
          <cell r="J1307">
            <v>3495.48</v>
          </cell>
          <cell r="K1307">
            <v>1540.58</v>
          </cell>
          <cell r="L1307">
            <v>1540.58</v>
          </cell>
          <cell r="M1307">
            <v>5230.83</v>
          </cell>
          <cell r="N1307">
            <v>5230.83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177.24</v>
          </cell>
          <cell r="T1307">
            <v>177.24</v>
          </cell>
          <cell r="U1307">
            <v>17.53</v>
          </cell>
          <cell r="V1307">
            <v>17.53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C1308" t="str">
            <v>3000000208523</v>
          </cell>
          <cell r="D1308" t="str">
            <v>SC F232017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C1309" t="str">
            <v>3000000208530</v>
          </cell>
          <cell r="D1309" t="str">
            <v>SC F232017</v>
          </cell>
          <cell r="F1309">
            <v>0</v>
          </cell>
          <cell r="G1309">
            <v>137.11000000000001</v>
          </cell>
          <cell r="H1309">
            <v>137.11000000000001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137.11000000000001</v>
          </cell>
          <cell r="T1309">
            <v>137.11000000000001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C1310" t="str">
            <v>3000000208511</v>
          </cell>
          <cell r="D1310" t="str">
            <v>HCC F233595</v>
          </cell>
          <cell r="F1310">
            <v>0</v>
          </cell>
          <cell r="G1310">
            <v>5.33</v>
          </cell>
          <cell r="H1310">
            <v>5.33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5.33</v>
          </cell>
          <cell r="T1310">
            <v>5.33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C1311" t="str">
            <v>3000000208597</v>
          </cell>
          <cell r="D1311" t="str">
            <v>CI F233595</v>
          </cell>
          <cell r="F1311">
            <v>6850</v>
          </cell>
          <cell r="G1311">
            <v>6850.0000000000009</v>
          </cell>
          <cell r="H1311">
            <v>6850.0000000000009</v>
          </cell>
          <cell r="I1311">
            <v>4295.1400000000003</v>
          </cell>
          <cell r="J1311">
            <v>4295.1400000000003</v>
          </cell>
          <cell r="K1311">
            <v>2312.92</v>
          </cell>
          <cell r="L1311">
            <v>2312.92</v>
          </cell>
          <cell r="M1311">
            <v>39.31</v>
          </cell>
          <cell r="N1311">
            <v>39.31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184.39</v>
          </cell>
          <cell r="T1311">
            <v>184.39</v>
          </cell>
          <cell r="U1311">
            <v>18.239999999999998</v>
          </cell>
          <cell r="V1311">
            <v>18.239999999999998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C1312" t="str">
            <v>3000000208585</v>
          </cell>
          <cell r="D1312" t="str">
            <v>SC F860</v>
          </cell>
          <cell r="F1312">
            <v>6308</v>
          </cell>
          <cell r="G1312">
            <v>6307.96</v>
          </cell>
          <cell r="H1312">
            <v>6307.96</v>
          </cell>
          <cell r="I1312">
            <v>4193.54</v>
          </cell>
          <cell r="J1312">
            <v>4193.54</v>
          </cell>
          <cell r="K1312">
            <v>1922.33</v>
          </cell>
          <cell r="L1312">
            <v>1922.33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174.81</v>
          </cell>
          <cell r="T1312">
            <v>174.81</v>
          </cell>
          <cell r="U1312">
            <v>17.28</v>
          </cell>
          <cell r="V1312">
            <v>17.28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C1313" t="str">
            <v>3000000208626</v>
          </cell>
          <cell r="D1313" t="str">
            <v>SC F860</v>
          </cell>
          <cell r="F1313">
            <v>7870</v>
          </cell>
          <cell r="G1313">
            <v>7869.9999999999991</v>
          </cell>
          <cell r="H1313">
            <v>7869.9999999999991</v>
          </cell>
          <cell r="I1313">
            <v>4920.66</v>
          </cell>
          <cell r="J1313">
            <v>4920.66</v>
          </cell>
          <cell r="K1313">
            <v>2480.0700000000002</v>
          </cell>
          <cell r="L1313">
            <v>2480.0700000000002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230</v>
          </cell>
          <cell r="R1313">
            <v>230</v>
          </cell>
          <cell r="S1313">
            <v>217.74</v>
          </cell>
          <cell r="T1313">
            <v>217.74</v>
          </cell>
          <cell r="U1313">
            <v>21.53</v>
          </cell>
          <cell r="V1313">
            <v>21.53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C1314" t="str">
            <v>3000000208581</v>
          </cell>
          <cell r="D1314" t="str">
            <v>CI F233595</v>
          </cell>
          <cell r="F1314">
            <v>0</v>
          </cell>
          <cell r="G1314">
            <v>3.2</v>
          </cell>
          <cell r="H1314">
            <v>3.2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3.2</v>
          </cell>
          <cell r="T1314">
            <v>3.2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C1315" t="str">
            <v>3000000208638</v>
          </cell>
          <cell r="D1315" t="str">
            <v>CI F233595</v>
          </cell>
          <cell r="F1315">
            <v>5745</v>
          </cell>
          <cell r="G1315">
            <v>5744.84</v>
          </cell>
          <cell r="H1315">
            <v>5744.84</v>
          </cell>
          <cell r="I1315">
            <v>3639.12</v>
          </cell>
          <cell r="J1315">
            <v>3639.12</v>
          </cell>
          <cell r="K1315">
            <v>1934.8</v>
          </cell>
          <cell r="L1315">
            <v>1934.8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155.54</v>
          </cell>
          <cell r="T1315">
            <v>155.54</v>
          </cell>
          <cell r="U1315">
            <v>15.38</v>
          </cell>
          <cell r="V1315">
            <v>15.38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C1316" t="str">
            <v>3000000208584</v>
          </cell>
          <cell r="D1316" t="str">
            <v>CI F233595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</row>
        <row r="1317">
          <cell r="C1317" t="str">
            <v>3000000208683</v>
          </cell>
          <cell r="D1317" t="str">
            <v>SC F232017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</row>
        <row r="1318">
          <cell r="C1318" t="str">
            <v>3000000207254</v>
          </cell>
          <cell r="D1318" t="str">
            <v>CI F233595</v>
          </cell>
          <cell r="F1318">
            <v>6050</v>
          </cell>
          <cell r="G1318">
            <v>6048.56</v>
          </cell>
          <cell r="H1318">
            <v>6048.56</v>
          </cell>
          <cell r="I1318">
            <v>2308</v>
          </cell>
          <cell r="J1318">
            <v>2308</v>
          </cell>
          <cell r="K1318">
            <v>3464.45</v>
          </cell>
          <cell r="L1318">
            <v>3464.45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251.26</v>
          </cell>
          <cell r="T1318">
            <v>251.26</v>
          </cell>
          <cell r="U1318">
            <v>24.85</v>
          </cell>
          <cell r="V1318">
            <v>24.85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C1319" t="str">
            <v>3000000208196</v>
          </cell>
          <cell r="D1319" t="str">
            <v>SC F232017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C1320" t="str">
            <v>3000000208509</v>
          </cell>
          <cell r="D1320" t="str">
            <v>SC F232017</v>
          </cell>
          <cell r="F1320">
            <v>3713</v>
          </cell>
          <cell r="G1320">
            <v>3712.3100000000004</v>
          </cell>
          <cell r="H1320">
            <v>3712.3100000000004</v>
          </cell>
          <cell r="I1320">
            <v>1282.49</v>
          </cell>
          <cell r="J1320">
            <v>1282.49</v>
          </cell>
          <cell r="K1320">
            <v>2261.27</v>
          </cell>
          <cell r="L1320">
            <v>2261.27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153.38</v>
          </cell>
          <cell r="T1320">
            <v>153.38</v>
          </cell>
          <cell r="U1320">
            <v>15.17</v>
          </cell>
          <cell r="V1320">
            <v>15.17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C1321" t="str">
            <v>3012010101100609</v>
          </cell>
          <cell r="D1321" t="str">
            <v>SC F232017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C1322" t="str">
            <v>3012010101147204</v>
          </cell>
          <cell r="D1322" t="str">
            <v>SC F232017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</row>
        <row r="1323">
          <cell r="C1323" t="str">
            <v>590200000073</v>
          </cell>
          <cell r="D1323" t="str">
            <v>CI F233595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C1324" t="str">
            <v>3000000208733</v>
          </cell>
          <cell r="D1324" t="str">
            <v>SC F233595</v>
          </cell>
          <cell r="F1324">
            <v>0</v>
          </cell>
          <cell r="G1324">
            <v>5.87</v>
          </cell>
          <cell r="H1324">
            <v>5.87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5.87</v>
          </cell>
          <cell r="T1324">
            <v>5.87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C1325" t="str">
            <v>3000000208788</v>
          </cell>
          <cell r="D1325" t="str">
            <v>CI F233595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C1326" t="str">
            <v>800024000120</v>
          </cell>
          <cell r="D1326" t="str">
            <v>CI F233595</v>
          </cell>
          <cell r="F1326">
            <v>9813</v>
          </cell>
          <cell r="G1326">
            <v>9812.9800000000014</v>
          </cell>
          <cell r="H1326">
            <v>1251.31</v>
          </cell>
          <cell r="I1326">
            <v>4510.66</v>
          </cell>
          <cell r="J1326">
            <v>575.17999999999995</v>
          </cell>
          <cell r="K1326">
            <v>4039.58</v>
          </cell>
          <cell r="L1326">
            <v>515.11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230.01</v>
          </cell>
          <cell r="R1326">
            <v>29.33</v>
          </cell>
          <cell r="S1326">
            <v>465.12</v>
          </cell>
          <cell r="T1326">
            <v>59.31</v>
          </cell>
          <cell r="U1326">
            <v>121</v>
          </cell>
          <cell r="V1326">
            <v>15.43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446.61</v>
          </cell>
          <cell r="AB1326">
            <v>56.95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C1327" t="str">
            <v>3000000208802</v>
          </cell>
          <cell r="D1327" t="str">
            <v>CI F233595</v>
          </cell>
          <cell r="F1327">
            <v>5817</v>
          </cell>
          <cell r="G1327">
            <v>5816.4299999999994</v>
          </cell>
          <cell r="H1327">
            <v>5816.4299999999994</v>
          </cell>
          <cell r="I1327">
            <v>3596.62</v>
          </cell>
          <cell r="J1327">
            <v>3596.62</v>
          </cell>
          <cell r="K1327">
            <v>2046.79</v>
          </cell>
          <cell r="L1327">
            <v>2046.79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157.44999999999999</v>
          </cell>
          <cell r="T1327">
            <v>157.44999999999999</v>
          </cell>
          <cell r="U1327">
            <v>15.57</v>
          </cell>
          <cell r="V1327">
            <v>15.57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C1328" t="str">
            <v>3000000208950</v>
          </cell>
          <cell r="D1328" t="str">
            <v>CI F233595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C1329" t="str">
            <v>3000000208945</v>
          </cell>
          <cell r="D1329" t="str">
            <v>SC F860</v>
          </cell>
          <cell r="F1329">
            <v>2162</v>
          </cell>
          <cell r="G1329">
            <v>2161.63</v>
          </cell>
          <cell r="H1329">
            <v>2161.63</v>
          </cell>
          <cell r="I1329">
            <v>456.52</v>
          </cell>
          <cell r="J1329">
            <v>456.52</v>
          </cell>
          <cell r="K1329">
            <v>1581.86</v>
          </cell>
          <cell r="L1329">
            <v>1581.86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112.16</v>
          </cell>
          <cell r="T1329">
            <v>112.16</v>
          </cell>
          <cell r="U1329">
            <v>11.09</v>
          </cell>
          <cell r="V1329">
            <v>11.09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C1330" t="str">
            <v>3030010102533576</v>
          </cell>
          <cell r="D1330" t="str">
            <v>SC F233595</v>
          </cell>
          <cell r="F1330">
            <v>6903</v>
          </cell>
          <cell r="G1330">
            <v>6902.99</v>
          </cell>
          <cell r="H1330">
            <v>927.36</v>
          </cell>
          <cell r="I1330">
            <v>2547.6099999999997</v>
          </cell>
          <cell r="J1330">
            <v>342.25</v>
          </cell>
          <cell r="K1330">
            <v>2770.25</v>
          </cell>
          <cell r="L1330">
            <v>372.16</v>
          </cell>
          <cell r="M1330">
            <v>0</v>
          </cell>
          <cell r="N1330">
            <v>0</v>
          </cell>
          <cell r="O1330">
            <v>447.89</v>
          </cell>
          <cell r="P1330">
            <v>60.17</v>
          </cell>
          <cell r="Q1330">
            <v>230.01</v>
          </cell>
          <cell r="R1330">
            <v>30.9</v>
          </cell>
          <cell r="S1330">
            <v>758.20999999999992</v>
          </cell>
          <cell r="T1330">
            <v>101.86</v>
          </cell>
          <cell r="U1330">
            <v>74.88</v>
          </cell>
          <cell r="V1330">
            <v>10.06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304.14999999999998</v>
          </cell>
          <cell r="AB1330">
            <v>40.86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230.01</v>
          </cell>
          <cell r="AL1330">
            <v>30.9</v>
          </cell>
        </row>
        <row r="1331">
          <cell r="C1331" t="str">
            <v>3000000209070</v>
          </cell>
          <cell r="D1331" t="str">
            <v>CI F233595</v>
          </cell>
          <cell r="F1331">
            <v>0</v>
          </cell>
          <cell r="G1331">
            <v>2.2799999999999998</v>
          </cell>
          <cell r="H1331">
            <v>2.2799999999999998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2.2799999999999998</v>
          </cell>
          <cell r="T1331">
            <v>2.2799999999999998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C1332" t="str">
            <v>3000000208999</v>
          </cell>
          <cell r="D1332" t="str">
            <v>HCC F233595</v>
          </cell>
          <cell r="F1332">
            <v>4780</v>
          </cell>
          <cell r="G1332">
            <v>4776.01</v>
          </cell>
          <cell r="H1332">
            <v>4776.01</v>
          </cell>
          <cell r="I1332">
            <v>2135.69</v>
          </cell>
          <cell r="J1332">
            <v>2135.69</v>
          </cell>
          <cell r="K1332">
            <v>2454.7399999999998</v>
          </cell>
          <cell r="L1332">
            <v>2454.7399999999998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168.88</v>
          </cell>
          <cell r="T1332">
            <v>168.88</v>
          </cell>
          <cell r="U1332">
            <v>16.7</v>
          </cell>
          <cell r="V1332">
            <v>16.7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C1333" t="str">
            <v>3000000209031</v>
          </cell>
          <cell r="D1333" t="str">
            <v>SC F860</v>
          </cell>
          <cell r="F1333">
            <v>13403</v>
          </cell>
          <cell r="G1333">
            <v>13402.82</v>
          </cell>
          <cell r="H1333">
            <v>13402.82</v>
          </cell>
          <cell r="I1333">
            <v>8618.67</v>
          </cell>
          <cell r="J1333">
            <v>8618.67</v>
          </cell>
          <cell r="K1333">
            <v>4385.97</v>
          </cell>
          <cell r="L1333">
            <v>4385.97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362.35</v>
          </cell>
          <cell r="T1333">
            <v>362.35</v>
          </cell>
          <cell r="U1333">
            <v>35.83</v>
          </cell>
          <cell r="V1333">
            <v>35.83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C1334" t="str">
            <v>3000000209049</v>
          </cell>
          <cell r="D1334" t="str">
            <v>CI F233595</v>
          </cell>
          <cell r="F1334">
            <v>5741</v>
          </cell>
          <cell r="G1334">
            <v>5740.41</v>
          </cell>
          <cell r="H1334">
            <v>5740.41</v>
          </cell>
          <cell r="I1334">
            <v>3477.93</v>
          </cell>
          <cell r="J1334">
            <v>3477.93</v>
          </cell>
          <cell r="K1334">
            <v>2091.65</v>
          </cell>
          <cell r="L1334">
            <v>2091.65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155.46</v>
          </cell>
          <cell r="T1334">
            <v>155.46</v>
          </cell>
          <cell r="U1334">
            <v>15.37</v>
          </cell>
          <cell r="V1334">
            <v>15.37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C1335" t="str">
            <v>3000000209061</v>
          </cell>
          <cell r="D1335" t="str">
            <v>SC F233595</v>
          </cell>
          <cell r="F1335">
            <v>16070</v>
          </cell>
          <cell r="G1335">
            <v>8032.0700000000006</v>
          </cell>
          <cell r="H1335">
            <v>8032.0700000000006</v>
          </cell>
          <cell r="I1335">
            <v>5556.7</v>
          </cell>
          <cell r="J1335">
            <v>5556.7</v>
          </cell>
          <cell r="K1335">
            <v>2275.89</v>
          </cell>
          <cell r="L1335">
            <v>2275.89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181.52</v>
          </cell>
          <cell r="T1335">
            <v>181.52</v>
          </cell>
          <cell r="U1335">
            <v>17.96</v>
          </cell>
          <cell r="V1335">
            <v>17.96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C1336" t="str">
            <v>3000000209045</v>
          </cell>
          <cell r="D1336" t="str">
            <v>CI F233595</v>
          </cell>
          <cell r="F1336">
            <v>8000</v>
          </cell>
          <cell r="G1336">
            <v>7500</v>
          </cell>
          <cell r="H1336">
            <v>7500</v>
          </cell>
          <cell r="I1336">
            <v>4332.1400000000003</v>
          </cell>
          <cell r="J1336">
            <v>4332.1400000000003</v>
          </cell>
          <cell r="K1336">
            <v>2596.4299999999998</v>
          </cell>
          <cell r="L1336">
            <v>2596.4299999999998</v>
          </cell>
          <cell r="M1336">
            <v>258.91000000000003</v>
          </cell>
          <cell r="N1336">
            <v>258.91000000000003</v>
          </cell>
          <cell r="O1336">
            <v>0</v>
          </cell>
          <cell r="P1336">
            <v>0</v>
          </cell>
          <cell r="Q1336">
            <v>100</v>
          </cell>
          <cell r="R1336">
            <v>100</v>
          </cell>
          <cell r="S1336">
            <v>193.39</v>
          </cell>
          <cell r="T1336">
            <v>193.39</v>
          </cell>
          <cell r="U1336">
            <v>19.13</v>
          </cell>
          <cell r="V1336">
            <v>19.13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C1337" t="str">
            <v>3000000209071</v>
          </cell>
          <cell r="D1337" t="str">
            <v>CI F233595</v>
          </cell>
          <cell r="F1337">
            <v>0</v>
          </cell>
          <cell r="G1337">
            <v>0.36</v>
          </cell>
          <cell r="H1337">
            <v>0.36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0.36</v>
          </cell>
          <cell r="T1337">
            <v>0.36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C1338" t="str">
            <v>3000000209085</v>
          </cell>
          <cell r="D1338" t="str">
            <v>CI F233595</v>
          </cell>
          <cell r="F1338">
            <v>0</v>
          </cell>
          <cell r="G1338">
            <v>42.59</v>
          </cell>
          <cell r="H1338">
            <v>42.59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42.59</v>
          </cell>
          <cell r="N1338">
            <v>42.59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</row>
        <row r="1339">
          <cell r="C1339" t="str">
            <v>3000000206805</v>
          </cell>
          <cell r="D1339" t="str">
            <v>SC F233595</v>
          </cell>
          <cell r="F1339">
            <v>4300</v>
          </cell>
          <cell r="G1339">
            <v>4137.37</v>
          </cell>
          <cell r="H1339">
            <v>4137.37</v>
          </cell>
          <cell r="I1339">
            <v>1658.8</v>
          </cell>
          <cell r="J1339">
            <v>1658.8</v>
          </cell>
          <cell r="K1339">
            <v>2289.62</v>
          </cell>
          <cell r="L1339">
            <v>2289.62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171.94</v>
          </cell>
          <cell r="T1339">
            <v>171.94</v>
          </cell>
          <cell r="U1339">
            <v>17.010000000000002</v>
          </cell>
          <cell r="V1339">
            <v>17.010000000000002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C1340" t="str">
            <v>3000000209102</v>
          </cell>
          <cell r="D1340" t="str">
            <v>SC F860</v>
          </cell>
          <cell r="F1340">
            <v>6168</v>
          </cell>
          <cell r="G1340">
            <v>6166.8399999999992</v>
          </cell>
          <cell r="H1340">
            <v>6166.8399999999992</v>
          </cell>
          <cell r="I1340">
            <v>3854.6</v>
          </cell>
          <cell r="J1340">
            <v>3854.6</v>
          </cell>
          <cell r="K1340">
            <v>2124.48</v>
          </cell>
          <cell r="L1340">
            <v>2124.48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170.85999999999999</v>
          </cell>
          <cell r="T1340">
            <v>170.85999999999999</v>
          </cell>
          <cell r="U1340">
            <v>16.899999999999999</v>
          </cell>
          <cell r="V1340">
            <v>16.899999999999999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  <row r="1341">
          <cell r="C1341" t="str">
            <v>3000000209133</v>
          </cell>
          <cell r="D1341" t="str">
            <v>HCC F860</v>
          </cell>
          <cell r="F1341">
            <v>2682</v>
          </cell>
          <cell r="G1341">
            <v>2681.46</v>
          </cell>
          <cell r="H1341">
            <v>2681.46</v>
          </cell>
          <cell r="I1341">
            <v>1676.01</v>
          </cell>
          <cell r="J1341">
            <v>1676.01</v>
          </cell>
          <cell r="K1341">
            <v>923.82</v>
          </cell>
          <cell r="L1341">
            <v>923.82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74.289999999999992</v>
          </cell>
          <cell r="T1341">
            <v>74.289999999999992</v>
          </cell>
          <cell r="U1341">
            <v>7.34</v>
          </cell>
          <cell r="V1341">
            <v>7.34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</row>
        <row r="1342">
          <cell r="C1342" t="str">
            <v>3000000209128</v>
          </cell>
          <cell r="D1342" t="str">
            <v>HCC F233595</v>
          </cell>
          <cell r="F1342">
            <v>3863</v>
          </cell>
          <cell r="G1342">
            <v>3862.0300000000007</v>
          </cell>
          <cell r="H1342">
            <v>3862.0300000000007</v>
          </cell>
          <cell r="I1342">
            <v>2260.9</v>
          </cell>
          <cell r="J1342">
            <v>2260.9</v>
          </cell>
          <cell r="K1342">
            <v>1377.66</v>
          </cell>
          <cell r="L1342">
            <v>1377.66</v>
          </cell>
          <cell r="M1342">
            <v>111.9</v>
          </cell>
          <cell r="N1342">
            <v>111.9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101.52</v>
          </cell>
          <cell r="T1342">
            <v>101.52</v>
          </cell>
          <cell r="U1342">
            <v>10.050000000000001</v>
          </cell>
          <cell r="V1342">
            <v>10.050000000000001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</row>
        <row r="1343">
          <cell r="C1343" t="str">
            <v>3000000209160</v>
          </cell>
          <cell r="D1343" t="str">
            <v>CI F233595</v>
          </cell>
          <cell r="F1343">
            <v>5340</v>
          </cell>
          <cell r="G1343">
            <v>5483.4500000000007</v>
          </cell>
          <cell r="H1343">
            <v>5483.4500000000007</v>
          </cell>
          <cell r="I1343">
            <v>2867.31</v>
          </cell>
          <cell r="J1343">
            <v>2867.31</v>
          </cell>
          <cell r="K1343">
            <v>2294.13</v>
          </cell>
          <cell r="L1343">
            <v>2294.13</v>
          </cell>
          <cell r="M1343">
            <v>143.6</v>
          </cell>
          <cell r="N1343">
            <v>143.6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162.36000000000001</v>
          </cell>
          <cell r="T1343">
            <v>162.36000000000001</v>
          </cell>
          <cell r="U1343">
            <v>16.05</v>
          </cell>
          <cell r="V1343">
            <v>16.05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C1344" t="str">
            <v>3000000209199</v>
          </cell>
          <cell r="D1344" t="str">
            <v>CI F233595</v>
          </cell>
          <cell r="F1344">
            <v>6279</v>
          </cell>
          <cell r="G1344">
            <v>6279</v>
          </cell>
          <cell r="H1344">
            <v>6279</v>
          </cell>
          <cell r="I1344">
            <v>3690.92</v>
          </cell>
          <cell r="J1344">
            <v>3690.92</v>
          </cell>
          <cell r="K1344">
            <v>2401.31</v>
          </cell>
          <cell r="L1344">
            <v>2401.31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169.96</v>
          </cell>
          <cell r="T1344">
            <v>169.96</v>
          </cell>
          <cell r="U1344">
            <v>16.809999999999999</v>
          </cell>
          <cell r="V1344">
            <v>16.809999999999999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</row>
        <row r="1345">
          <cell r="C1345" t="str">
            <v>3000000209202</v>
          </cell>
          <cell r="D1345" t="str">
            <v>HV F233595</v>
          </cell>
          <cell r="F1345">
            <v>8588</v>
          </cell>
          <cell r="G1345">
            <v>8588</v>
          </cell>
          <cell r="H1345">
            <v>8588</v>
          </cell>
          <cell r="I1345">
            <v>3538.26</v>
          </cell>
          <cell r="J1345">
            <v>3538.26</v>
          </cell>
          <cell r="K1345">
            <v>4512.6099999999997</v>
          </cell>
          <cell r="L1345">
            <v>4512.6099999999997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200.88</v>
          </cell>
          <cell r="R1345">
            <v>200.88</v>
          </cell>
          <cell r="S1345">
            <v>305.99</v>
          </cell>
          <cell r="T1345">
            <v>305.99</v>
          </cell>
          <cell r="U1345">
            <v>30.26</v>
          </cell>
          <cell r="V1345">
            <v>30.26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</row>
        <row r="1346">
          <cell r="C1346" t="str">
            <v>3000000209244</v>
          </cell>
          <cell r="D1346" t="str">
            <v>SC F233595</v>
          </cell>
          <cell r="F1346">
            <v>0</v>
          </cell>
          <cell r="G1346">
            <v>5641.25</v>
          </cell>
          <cell r="H1346">
            <v>5641.25</v>
          </cell>
          <cell r="I1346">
            <v>2472.52</v>
          </cell>
          <cell r="J1346">
            <v>2472.52</v>
          </cell>
          <cell r="K1346">
            <v>2936.51</v>
          </cell>
          <cell r="L1346">
            <v>2936.51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211.32</v>
          </cell>
          <cell r="T1346">
            <v>211.32</v>
          </cell>
          <cell r="U1346">
            <v>20.9</v>
          </cell>
          <cell r="V1346">
            <v>20.9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</row>
        <row r="1347">
          <cell r="C1347" t="str">
            <v>3000000209295</v>
          </cell>
          <cell r="D1347" t="str">
            <v>CI F233595</v>
          </cell>
          <cell r="F1347">
            <v>6270</v>
          </cell>
          <cell r="G1347">
            <v>6269.84</v>
          </cell>
          <cell r="H1347">
            <v>6269.84</v>
          </cell>
          <cell r="I1347">
            <v>3699.21</v>
          </cell>
          <cell r="J1347">
            <v>3699.21</v>
          </cell>
          <cell r="K1347">
            <v>2383.91</v>
          </cell>
          <cell r="L1347">
            <v>2383.91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169.91</v>
          </cell>
          <cell r="T1347">
            <v>169.91</v>
          </cell>
          <cell r="U1347">
            <v>16.809999999999999</v>
          </cell>
          <cell r="V1347">
            <v>16.809999999999999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</row>
        <row r="1348">
          <cell r="C1348" t="str">
            <v>3000000209312</v>
          </cell>
          <cell r="D1348" t="str">
            <v>CI F233595</v>
          </cell>
          <cell r="F1348">
            <v>4783</v>
          </cell>
          <cell r="G1348">
            <v>4782.38</v>
          </cell>
          <cell r="H1348">
            <v>4782.38</v>
          </cell>
          <cell r="I1348">
            <v>2816.96</v>
          </cell>
          <cell r="J1348">
            <v>2816.96</v>
          </cell>
          <cell r="K1348">
            <v>1823.01</v>
          </cell>
          <cell r="L1348">
            <v>1823.01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129.59</v>
          </cell>
          <cell r="T1348">
            <v>129.59</v>
          </cell>
          <cell r="U1348">
            <v>12.82</v>
          </cell>
          <cell r="V1348">
            <v>12.82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</row>
        <row r="1349">
          <cell r="C1349" t="str">
            <v>3000000209282</v>
          </cell>
          <cell r="D1349" t="str">
            <v>HCC F860</v>
          </cell>
          <cell r="F1349">
            <v>4928</v>
          </cell>
          <cell r="G1349">
            <v>4927.9999999999991</v>
          </cell>
          <cell r="H1349">
            <v>4927.9999999999991</v>
          </cell>
          <cell r="I1349">
            <v>2115.4499999999998</v>
          </cell>
          <cell r="J1349">
            <v>2115.4499999999998</v>
          </cell>
          <cell r="K1349">
            <v>2603.91</v>
          </cell>
          <cell r="L1349">
            <v>2603.91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189.86</v>
          </cell>
          <cell r="T1349">
            <v>189.86</v>
          </cell>
          <cell r="U1349">
            <v>18.78</v>
          </cell>
          <cell r="V1349">
            <v>18.78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C1350" t="str">
            <v>3000000209319</v>
          </cell>
          <cell r="D1350" t="str">
            <v>SC F233595</v>
          </cell>
          <cell r="F1350">
            <v>12600</v>
          </cell>
          <cell r="G1350">
            <v>12589.94</v>
          </cell>
          <cell r="H1350">
            <v>12589.94</v>
          </cell>
          <cell r="I1350">
            <v>4055.52</v>
          </cell>
          <cell r="J1350">
            <v>4055.52</v>
          </cell>
          <cell r="K1350">
            <v>7960.59</v>
          </cell>
          <cell r="L1350">
            <v>7960.59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522.19000000000005</v>
          </cell>
          <cell r="T1350">
            <v>522.19000000000005</v>
          </cell>
          <cell r="U1350">
            <v>51.64</v>
          </cell>
          <cell r="V1350">
            <v>51.64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</row>
        <row r="1351">
          <cell r="C1351" t="str">
            <v>3000000209279</v>
          </cell>
          <cell r="D1351" t="str">
            <v>CI F233595</v>
          </cell>
          <cell r="F1351">
            <v>4650</v>
          </cell>
          <cell r="G1351">
            <v>60500</v>
          </cell>
          <cell r="H1351">
            <v>60500</v>
          </cell>
          <cell r="I1351">
            <v>3181.66</v>
          </cell>
          <cell r="J1351">
            <v>3181.66</v>
          </cell>
          <cell r="K1351">
            <v>1314.45</v>
          </cell>
          <cell r="L1351">
            <v>1314.45</v>
          </cell>
          <cell r="M1351">
            <v>55856.04</v>
          </cell>
          <cell r="N1351">
            <v>55856.04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134.54</v>
          </cell>
          <cell r="T1351">
            <v>134.54</v>
          </cell>
          <cell r="U1351">
            <v>13.31</v>
          </cell>
          <cell r="V1351">
            <v>13.31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</row>
        <row r="1352">
          <cell r="C1352" t="str">
            <v>3000000209262</v>
          </cell>
          <cell r="D1352" t="str">
            <v>SC F233595</v>
          </cell>
          <cell r="F1352">
            <v>4691</v>
          </cell>
          <cell r="G1352">
            <v>4690.9999999999991</v>
          </cell>
          <cell r="H1352">
            <v>4690.9999999999991</v>
          </cell>
          <cell r="I1352">
            <v>2433.25</v>
          </cell>
          <cell r="J1352">
            <v>2433.25</v>
          </cell>
          <cell r="K1352">
            <v>1788.07</v>
          </cell>
          <cell r="L1352">
            <v>1788.07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330</v>
          </cell>
          <cell r="R1352">
            <v>330</v>
          </cell>
          <cell r="S1352">
            <v>127.11</v>
          </cell>
          <cell r="T1352">
            <v>127.11</v>
          </cell>
          <cell r="U1352">
            <v>12.57</v>
          </cell>
          <cell r="V1352">
            <v>12.57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</row>
        <row r="1353">
          <cell r="C1353" t="str">
            <v>3000000209294</v>
          </cell>
          <cell r="D1353" t="str">
            <v>SC F233595</v>
          </cell>
          <cell r="F1353">
            <v>5549</v>
          </cell>
          <cell r="G1353">
            <v>5548.2300000000005</v>
          </cell>
          <cell r="H1353">
            <v>5548.2300000000005</v>
          </cell>
          <cell r="I1353">
            <v>2389.65</v>
          </cell>
          <cell r="J1353">
            <v>2389.65</v>
          </cell>
          <cell r="K1353">
            <v>2941.36</v>
          </cell>
          <cell r="L1353">
            <v>2941.36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197.67</v>
          </cell>
          <cell r="T1353">
            <v>197.67</v>
          </cell>
          <cell r="U1353">
            <v>19.55</v>
          </cell>
          <cell r="V1353">
            <v>19.55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</row>
        <row r="1354">
          <cell r="C1354" t="str">
            <v>3000000209384</v>
          </cell>
          <cell r="D1354" t="str">
            <v>CI F233595</v>
          </cell>
          <cell r="F1354">
            <v>0</v>
          </cell>
          <cell r="G1354">
            <v>0.03</v>
          </cell>
          <cell r="H1354">
            <v>0.03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0.03</v>
          </cell>
          <cell r="T1354">
            <v>0.03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</row>
        <row r="1355">
          <cell r="C1355" t="str">
            <v>3000000209387</v>
          </cell>
          <cell r="D1355" t="str">
            <v>HCC F232017</v>
          </cell>
          <cell r="F1355">
            <v>7420</v>
          </cell>
          <cell r="G1355">
            <v>7420.0000000000009</v>
          </cell>
          <cell r="H1355">
            <v>7420.0000000000009</v>
          </cell>
          <cell r="I1355">
            <v>4266.38</v>
          </cell>
          <cell r="J1355">
            <v>4266.38</v>
          </cell>
          <cell r="K1355">
            <v>2921.32</v>
          </cell>
          <cell r="L1355">
            <v>2921.32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12.19</v>
          </cell>
          <cell r="R1355">
            <v>12.19</v>
          </cell>
          <cell r="S1355">
            <v>200.3</v>
          </cell>
          <cell r="T1355">
            <v>200.3</v>
          </cell>
          <cell r="U1355">
            <v>19.809999999999999</v>
          </cell>
          <cell r="V1355">
            <v>19.809999999999999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</row>
        <row r="1356">
          <cell r="C1356" t="str">
            <v>3000000209380</v>
          </cell>
          <cell r="D1356" t="str">
            <v>HCC F232017</v>
          </cell>
          <cell r="F1356">
            <v>0</v>
          </cell>
          <cell r="G1356">
            <v>0.6</v>
          </cell>
          <cell r="H1356">
            <v>0.6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0.6</v>
          </cell>
          <cell r="T1356">
            <v>0.6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</row>
        <row r="1357">
          <cell r="C1357" t="str">
            <v>3000000209333</v>
          </cell>
          <cell r="D1357" t="str">
            <v>CI F233595</v>
          </cell>
          <cell r="F1357">
            <v>3459</v>
          </cell>
          <cell r="G1357">
            <v>3459</v>
          </cell>
          <cell r="H1357">
            <v>3459</v>
          </cell>
          <cell r="I1357">
            <v>862.98</v>
          </cell>
          <cell r="J1357">
            <v>862.98</v>
          </cell>
          <cell r="K1357">
            <v>2213.5700000000002</v>
          </cell>
          <cell r="L1357">
            <v>2213.5700000000002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225.13</v>
          </cell>
          <cell r="R1357">
            <v>225.13</v>
          </cell>
          <cell r="S1357">
            <v>143.16</v>
          </cell>
          <cell r="T1357">
            <v>143.16</v>
          </cell>
          <cell r="U1357">
            <v>14.16</v>
          </cell>
          <cell r="V1357">
            <v>14.16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</row>
        <row r="1358">
          <cell r="C1358" t="str">
            <v>3000000209354</v>
          </cell>
          <cell r="D1358" t="str">
            <v>HCC F247</v>
          </cell>
          <cell r="F1358">
            <v>29296.51</v>
          </cell>
          <cell r="G1358">
            <v>29296.51</v>
          </cell>
          <cell r="H1358">
            <v>29296.51</v>
          </cell>
          <cell r="I1358">
            <v>17093.14</v>
          </cell>
          <cell r="J1358">
            <v>17093.14</v>
          </cell>
          <cell r="K1358">
            <v>10647.39</v>
          </cell>
          <cell r="L1358">
            <v>10647.39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690</v>
          </cell>
          <cell r="R1358">
            <v>690</v>
          </cell>
          <cell r="S1358">
            <v>788.04</v>
          </cell>
          <cell r="T1358">
            <v>788.04</v>
          </cell>
          <cell r="U1358">
            <v>77.94</v>
          </cell>
          <cell r="V1358">
            <v>77.94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</row>
        <row r="1359">
          <cell r="C1359" t="str">
            <v>3000000209375</v>
          </cell>
          <cell r="D1359" t="str">
            <v>HCC F247</v>
          </cell>
          <cell r="F1359">
            <v>7538.02</v>
          </cell>
          <cell r="G1359">
            <v>7538.02</v>
          </cell>
          <cell r="H1359">
            <v>7538.02</v>
          </cell>
          <cell r="I1359">
            <v>4977.46</v>
          </cell>
          <cell r="J1359">
            <v>4977.46</v>
          </cell>
          <cell r="K1359">
            <v>2357.67</v>
          </cell>
          <cell r="L1359">
            <v>2357.67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184.63</v>
          </cell>
          <cell r="T1359">
            <v>184.63</v>
          </cell>
          <cell r="U1359">
            <v>18.260000000000002</v>
          </cell>
          <cell r="V1359">
            <v>18.260000000000002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C1360" t="str">
            <v>9905</v>
          </cell>
          <cell r="D1360" t="str">
            <v>PAT F196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</row>
        <row r="1361">
          <cell r="C1361" t="str">
            <v>3012010101043007</v>
          </cell>
          <cell r="D1361" t="str">
            <v>SC F232017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</row>
        <row r="1362">
          <cell r="C1362" t="str">
            <v>3012010101171691</v>
          </cell>
          <cell r="D1362" t="str">
            <v>SC F233595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</row>
        <row r="1363">
          <cell r="C1363" t="str">
            <v>590200000149</v>
          </cell>
          <cell r="D1363" t="str">
            <v>CI F233595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</row>
        <row r="1364">
          <cell r="C1364" t="str">
            <v>3000000209451</v>
          </cell>
          <cell r="D1364" t="str">
            <v>CI F233595</v>
          </cell>
          <cell r="F1364">
            <v>6100</v>
          </cell>
          <cell r="G1364">
            <v>6108.1799999999994</v>
          </cell>
          <cell r="H1364">
            <v>6108.1799999999994</v>
          </cell>
          <cell r="I1364">
            <v>2557.9499999999998</v>
          </cell>
          <cell r="J1364">
            <v>2557.9499999999998</v>
          </cell>
          <cell r="K1364">
            <v>3297.36</v>
          </cell>
          <cell r="L1364">
            <v>3297.36</v>
          </cell>
          <cell r="M1364">
            <v>12.27</v>
          </cell>
          <cell r="N1364">
            <v>12.27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218.94</v>
          </cell>
          <cell r="T1364">
            <v>218.94</v>
          </cell>
          <cell r="U1364">
            <v>21.66</v>
          </cell>
          <cell r="V1364">
            <v>21.66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</row>
        <row r="1365">
          <cell r="C1365" t="str">
            <v>246800</v>
          </cell>
          <cell r="D1365" t="str">
            <v>SC F860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</row>
        <row r="1366">
          <cell r="C1366" t="str">
            <v>3000000209485</v>
          </cell>
          <cell r="D1366" t="str">
            <v>CI F233595</v>
          </cell>
          <cell r="F1366">
            <v>0</v>
          </cell>
          <cell r="G1366">
            <v>2.83</v>
          </cell>
          <cell r="H1366">
            <v>2.83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2.83</v>
          </cell>
          <cell r="T1366">
            <v>2.83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</row>
        <row r="1367">
          <cell r="C1367" t="str">
            <v>3000000209608</v>
          </cell>
          <cell r="D1367" t="str">
            <v>SC F232017</v>
          </cell>
          <cell r="F1367">
            <v>8310</v>
          </cell>
          <cell r="G1367">
            <v>8309.41</v>
          </cell>
          <cell r="H1367">
            <v>8309.41</v>
          </cell>
          <cell r="I1367">
            <v>3575.66</v>
          </cell>
          <cell r="J1367">
            <v>3575.66</v>
          </cell>
          <cell r="K1367">
            <v>4417.41</v>
          </cell>
          <cell r="L1367">
            <v>4417.41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287.87</v>
          </cell>
          <cell r="T1367">
            <v>287.87</v>
          </cell>
          <cell r="U1367">
            <v>28.47</v>
          </cell>
          <cell r="V1367">
            <v>28.47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</row>
        <row r="1368">
          <cell r="C1368" t="str">
            <v>3000000209582</v>
          </cell>
          <cell r="D1368" t="str">
            <v>CI F233595</v>
          </cell>
          <cell r="F1368">
            <v>4874.03</v>
          </cell>
          <cell r="G1368">
            <v>4874.03</v>
          </cell>
          <cell r="H1368">
            <v>4874.03</v>
          </cell>
          <cell r="I1368">
            <v>2763.21</v>
          </cell>
          <cell r="J1368">
            <v>2763.21</v>
          </cell>
          <cell r="K1368">
            <v>1965.62</v>
          </cell>
          <cell r="L1368">
            <v>1965.62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132.13</v>
          </cell>
          <cell r="T1368">
            <v>132.13</v>
          </cell>
          <cell r="U1368">
            <v>13.07</v>
          </cell>
          <cell r="V1368">
            <v>13.07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</row>
        <row r="1369">
          <cell r="C1369" t="str">
            <v>3000000209619</v>
          </cell>
          <cell r="D1369" t="str">
            <v>HCC F233595</v>
          </cell>
          <cell r="F1369">
            <v>0</v>
          </cell>
          <cell r="G1369">
            <v>3.8</v>
          </cell>
          <cell r="H1369">
            <v>3.8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3.8</v>
          </cell>
          <cell r="T1369">
            <v>3.8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</row>
        <row r="1370">
          <cell r="C1370" t="str">
            <v>3000000209626</v>
          </cell>
          <cell r="D1370" t="str">
            <v>CI F233595</v>
          </cell>
          <cell r="F1370">
            <v>0</v>
          </cell>
          <cell r="G1370">
            <v>1.38</v>
          </cell>
          <cell r="H1370">
            <v>1.38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1.38</v>
          </cell>
          <cell r="T1370">
            <v>1.38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</row>
        <row r="1371">
          <cell r="C1371" t="str">
            <v>246667</v>
          </cell>
          <cell r="D1371" t="str">
            <v>HCC F233595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</row>
        <row r="1372">
          <cell r="C1372" t="str">
            <v>3012010101072741</v>
          </cell>
          <cell r="D1372" t="str">
            <v>SC F232017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</row>
        <row r="1373">
          <cell r="C1373" t="str">
            <v>3012010101141728</v>
          </cell>
          <cell r="D1373" t="str">
            <v>SC F232017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</row>
        <row r="1374">
          <cell r="C1374" t="str">
            <v>3012010101142304</v>
          </cell>
          <cell r="D1374" t="str">
            <v>SC F232017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</row>
        <row r="1375">
          <cell r="C1375" t="str">
            <v>3030010102507620</v>
          </cell>
          <cell r="D1375" t="str">
            <v>SC F232017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</row>
        <row r="1376">
          <cell r="C1376" t="str">
            <v>3012010101083995</v>
          </cell>
          <cell r="D1376" t="str">
            <v>SC F232017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</row>
        <row r="1377">
          <cell r="C1377" t="str">
            <v>3012010101146396</v>
          </cell>
          <cell r="D1377" t="str">
            <v>SC F233595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</row>
        <row r="1378">
          <cell r="C1378" t="str">
            <v>3012010101159258</v>
          </cell>
          <cell r="D1378" t="str">
            <v>SC F233595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</row>
        <row r="1379">
          <cell r="C1379" t="str">
            <v>171004000088</v>
          </cell>
          <cell r="D1379" t="str">
            <v>CI F233595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</row>
        <row r="1380">
          <cell r="C1380" t="str">
            <v>3000000209652</v>
          </cell>
          <cell r="D1380" t="str">
            <v>HCC F233595</v>
          </cell>
          <cell r="F1380">
            <v>5300</v>
          </cell>
          <cell r="G1380">
            <v>5299.4699999999993</v>
          </cell>
          <cell r="H1380">
            <v>5299.4699999999993</v>
          </cell>
          <cell r="I1380">
            <v>2966.21</v>
          </cell>
          <cell r="J1380">
            <v>2966.21</v>
          </cell>
          <cell r="K1380">
            <v>2175.62</v>
          </cell>
          <cell r="L1380">
            <v>2175.62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143.44999999999999</v>
          </cell>
          <cell r="T1380">
            <v>143.44999999999999</v>
          </cell>
          <cell r="U1380">
            <v>14.19</v>
          </cell>
          <cell r="V1380">
            <v>14.19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</row>
        <row r="1381">
          <cell r="C1381" t="str">
            <v>3000000209499</v>
          </cell>
          <cell r="D1381" t="str">
            <v>SC F233595</v>
          </cell>
          <cell r="F1381">
            <v>5666.4</v>
          </cell>
          <cell r="G1381">
            <v>5666.4000000000005</v>
          </cell>
          <cell r="H1381">
            <v>5666.4000000000005</v>
          </cell>
          <cell r="I1381">
            <v>3234</v>
          </cell>
          <cell r="J1381">
            <v>3234</v>
          </cell>
          <cell r="K1381">
            <v>2263.84</v>
          </cell>
          <cell r="L1381">
            <v>2263.84</v>
          </cell>
          <cell r="M1381">
            <v>6127.79</v>
          </cell>
          <cell r="N1381">
            <v>6127.79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153.38999999999999</v>
          </cell>
          <cell r="T1381">
            <v>153.38999999999999</v>
          </cell>
          <cell r="U1381">
            <v>15.17</v>
          </cell>
          <cell r="V1381">
            <v>15.17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6127.79</v>
          </cell>
          <cell r="AJ1381">
            <v>6127.79</v>
          </cell>
          <cell r="AK1381">
            <v>0</v>
          </cell>
          <cell r="AL1381">
            <v>0</v>
          </cell>
        </row>
        <row r="1382">
          <cell r="C1382" t="str">
            <v>3010010101834124</v>
          </cell>
          <cell r="D1382" t="str">
            <v>SC F247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</row>
        <row r="1383">
          <cell r="C1383" t="str">
            <v>3000000209738</v>
          </cell>
          <cell r="D1383" t="str">
            <v>CI F233595</v>
          </cell>
          <cell r="F1383">
            <v>5870</v>
          </cell>
          <cell r="G1383">
            <v>5869.13</v>
          </cell>
          <cell r="H1383">
            <v>5869.13</v>
          </cell>
          <cell r="I1383">
            <v>3252.52</v>
          </cell>
          <cell r="J1383">
            <v>3252.52</v>
          </cell>
          <cell r="K1383">
            <v>2442.02</v>
          </cell>
          <cell r="L1383">
            <v>2442.02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158.87</v>
          </cell>
          <cell r="T1383">
            <v>158.87</v>
          </cell>
          <cell r="U1383">
            <v>15.72</v>
          </cell>
          <cell r="V1383">
            <v>15.72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</row>
        <row r="1384">
          <cell r="C1384" t="str">
            <v>3000000209727</v>
          </cell>
          <cell r="D1384" t="str">
            <v>CI F233595</v>
          </cell>
          <cell r="F1384">
            <v>6555.53</v>
          </cell>
          <cell r="G1384">
            <v>6555.53</v>
          </cell>
          <cell r="H1384">
            <v>6555.53</v>
          </cell>
          <cell r="I1384">
            <v>3639.2</v>
          </cell>
          <cell r="J1384">
            <v>3639.2</v>
          </cell>
          <cell r="K1384">
            <v>2721.33</v>
          </cell>
          <cell r="L1384">
            <v>2721.33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177.45</v>
          </cell>
          <cell r="T1384">
            <v>177.45</v>
          </cell>
          <cell r="U1384">
            <v>17.55</v>
          </cell>
          <cell r="V1384">
            <v>17.55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</row>
        <row r="1385">
          <cell r="C1385" t="str">
            <v>3000000209768</v>
          </cell>
          <cell r="D1385" t="str">
            <v>SC F860</v>
          </cell>
          <cell r="F1385">
            <v>6957</v>
          </cell>
          <cell r="G1385">
            <v>6956.6</v>
          </cell>
          <cell r="H1385">
            <v>6956.6</v>
          </cell>
          <cell r="I1385">
            <v>4047.36</v>
          </cell>
          <cell r="J1385">
            <v>4047.36</v>
          </cell>
          <cell r="K1385">
            <v>2697.43</v>
          </cell>
          <cell r="L1385">
            <v>2697.43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192.75</v>
          </cell>
          <cell r="T1385">
            <v>192.75</v>
          </cell>
          <cell r="U1385">
            <v>19.059999999999999</v>
          </cell>
          <cell r="V1385">
            <v>19.059999999999999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</row>
        <row r="1386">
          <cell r="C1386" t="str">
            <v>3000000209782</v>
          </cell>
          <cell r="D1386" t="str">
            <v>CI F233595</v>
          </cell>
          <cell r="F1386">
            <v>0</v>
          </cell>
          <cell r="G1386">
            <v>6.27</v>
          </cell>
          <cell r="H1386">
            <v>6.27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6.27</v>
          </cell>
          <cell r="T1386">
            <v>6.27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</row>
        <row r="1387">
          <cell r="C1387" t="str">
            <v>3000000209601</v>
          </cell>
          <cell r="D1387" t="str">
            <v>SC F233595</v>
          </cell>
          <cell r="F1387">
            <v>0</v>
          </cell>
          <cell r="G1387">
            <v>16.34</v>
          </cell>
          <cell r="H1387">
            <v>16.34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16.34</v>
          </cell>
          <cell r="T1387">
            <v>16.34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</row>
        <row r="1388">
          <cell r="C1388" t="str">
            <v>3000000209814</v>
          </cell>
          <cell r="D1388" t="str">
            <v>SC F860</v>
          </cell>
          <cell r="F1388">
            <v>10300</v>
          </cell>
          <cell r="G1388">
            <v>10367.25</v>
          </cell>
          <cell r="H1388">
            <v>10367.25</v>
          </cell>
          <cell r="I1388">
            <v>5917.94</v>
          </cell>
          <cell r="J1388">
            <v>5917.94</v>
          </cell>
          <cell r="K1388">
            <v>4031.27</v>
          </cell>
          <cell r="L1388">
            <v>4031.27</v>
          </cell>
          <cell r="M1388">
            <v>105.6</v>
          </cell>
          <cell r="N1388">
            <v>105.6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284.32</v>
          </cell>
          <cell r="T1388">
            <v>284.32</v>
          </cell>
          <cell r="U1388">
            <v>28.12</v>
          </cell>
          <cell r="V1388">
            <v>28.12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</row>
        <row r="1389">
          <cell r="C1389" t="str">
            <v>3000000209835</v>
          </cell>
          <cell r="D1389" t="str">
            <v>SC F232017</v>
          </cell>
          <cell r="F1389">
            <v>8320</v>
          </cell>
          <cell r="G1389">
            <v>8319.84</v>
          </cell>
          <cell r="H1389">
            <v>8319.84</v>
          </cell>
          <cell r="I1389">
            <v>4554.6400000000003</v>
          </cell>
          <cell r="J1389">
            <v>4554.6400000000003</v>
          </cell>
          <cell r="K1389">
            <v>3517.99</v>
          </cell>
          <cell r="L1389">
            <v>3517.99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224.96</v>
          </cell>
          <cell r="T1389">
            <v>224.96</v>
          </cell>
          <cell r="U1389">
            <v>22.25</v>
          </cell>
          <cell r="V1389">
            <v>22.25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</row>
        <row r="1390">
          <cell r="C1390" t="str">
            <v>3000000209748</v>
          </cell>
          <cell r="D1390" t="str">
            <v>HCC F233595</v>
          </cell>
          <cell r="F1390">
            <v>0</v>
          </cell>
          <cell r="G1390">
            <v>11110.060000000005</v>
          </cell>
          <cell r="H1390">
            <v>11110.060000000005</v>
          </cell>
          <cell r="I1390">
            <v>6156.69</v>
          </cell>
          <cell r="J1390">
            <v>6156.69</v>
          </cell>
          <cell r="K1390">
            <v>4622.8900000000003</v>
          </cell>
          <cell r="L1390">
            <v>4622.8900000000003</v>
          </cell>
          <cell r="M1390">
            <v>6036.87</v>
          </cell>
          <cell r="N1390">
            <v>6036.87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300.74</v>
          </cell>
          <cell r="T1390">
            <v>300.74</v>
          </cell>
          <cell r="U1390">
            <v>29.74</v>
          </cell>
          <cell r="V1390">
            <v>29.74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6036.87</v>
          </cell>
          <cell r="AJ1390">
            <v>6036.87</v>
          </cell>
          <cell r="AK1390">
            <v>0</v>
          </cell>
          <cell r="AL1390">
            <v>0</v>
          </cell>
        </row>
        <row r="1391">
          <cell r="C1391" t="str">
            <v>3000000209877</v>
          </cell>
          <cell r="D1391" t="str">
            <v>CI F233595</v>
          </cell>
          <cell r="F1391">
            <v>4708.99</v>
          </cell>
          <cell r="G1391">
            <v>4708.99</v>
          </cell>
          <cell r="H1391">
            <v>4708.99</v>
          </cell>
          <cell r="I1391">
            <v>2892.36</v>
          </cell>
          <cell r="J1391">
            <v>2892.36</v>
          </cell>
          <cell r="K1391">
            <v>1697.82</v>
          </cell>
          <cell r="L1391">
            <v>1697.82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108.11</v>
          </cell>
          <cell r="T1391">
            <v>108.11</v>
          </cell>
          <cell r="U1391">
            <v>10.7</v>
          </cell>
          <cell r="V1391">
            <v>10.7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0E93-1D6B-40D4-A72C-84D458F87C2A}">
  <dimension ref="A1:BT549"/>
  <sheetViews>
    <sheetView tabSelected="1" workbookViewId="0">
      <pane ySplit="2" topLeftCell="A3" activePane="bottomLeft" state="frozen"/>
      <selection activeCell="A2" sqref="A2:F2"/>
      <selection pane="bottomLeft" activeCell="A2" sqref="A2"/>
    </sheetView>
  </sheetViews>
  <sheetFormatPr baseColWidth="10" defaultRowHeight="12.75" x14ac:dyDescent="0.2"/>
  <cols>
    <col min="1" max="1" width="5.85546875" style="30" customWidth="1"/>
    <col min="2" max="2" width="12" style="30" customWidth="1"/>
    <col min="3" max="3" width="13.42578125" style="30" customWidth="1"/>
    <col min="4" max="4" width="11" style="30" customWidth="1"/>
    <col min="5" max="5" width="11.42578125" style="30" customWidth="1"/>
    <col min="6" max="6" width="8" style="30" customWidth="1"/>
    <col min="7" max="7" width="10.570312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12.7109375" style="30" customWidth="1"/>
    <col min="20" max="20" width="11.425781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2.42578125" style="30" bestFit="1" customWidth="1"/>
    <col min="48" max="48" width="11.28515625" style="30" customWidth="1"/>
    <col min="49" max="49" width="10.710937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48.75" customHeight="1" x14ac:dyDescent="0.15">
      <c r="A2" s="2" t="s">
        <v>280</v>
      </c>
      <c r="B2" s="2" t="s">
        <v>281</v>
      </c>
      <c r="C2" s="2" t="s">
        <v>282</v>
      </c>
      <c r="D2" s="2" t="s">
        <v>283</v>
      </c>
      <c r="E2" s="2" t="s">
        <v>284</v>
      </c>
      <c r="F2" s="2" t="s">
        <v>285</v>
      </c>
      <c r="G2" s="2" t="s">
        <v>286</v>
      </c>
      <c r="H2" s="2" t="s">
        <v>287</v>
      </c>
      <c r="I2" s="2" t="s">
        <v>288</v>
      </c>
      <c r="J2" s="2" t="s">
        <v>289</v>
      </c>
      <c r="K2" s="2" t="s">
        <v>290</v>
      </c>
      <c r="L2" s="3" t="s">
        <v>291</v>
      </c>
      <c r="M2" s="2" t="s">
        <v>292</v>
      </c>
      <c r="N2" s="2" t="s">
        <v>835</v>
      </c>
      <c r="O2" s="2" t="s">
        <v>293</v>
      </c>
      <c r="P2" s="2" t="s">
        <v>294</v>
      </c>
      <c r="Q2" s="2" t="s">
        <v>295</v>
      </c>
      <c r="R2" s="2" t="s">
        <v>296</v>
      </c>
      <c r="S2" s="2" t="s">
        <v>297</v>
      </c>
      <c r="T2" s="2" t="s">
        <v>298</v>
      </c>
      <c r="U2" s="2" t="s">
        <v>299</v>
      </c>
      <c r="V2" s="2" t="s">
        <v>300</v>
      </c>
      <c r="W2" s="2" t="s">
        <v>301</v>
      </c>
      <c r="X2" s="2" t="s">
        <v>302</v>
      </c>
      <c r="Y2" s="2" t="s">
        <v>303</v>
      </c>
      <c r="Z2" s="2" t="s">
        <v>304</v>
      </c>
      <c r="AA2" s="2" t="s">
        <v>305</v>
      </c>
      <c r="AB2" s="2" t="s">
        <v>306</v>
      </c>
      <c r="AC2" s="2" t="s">
        <v>307</v>
      </c>
      <c r="AD2" s="2" t="s">
        <v>308</v>
      </c>
      <c r="AE2" s="2" t="s">
        <v>309</v>
      </c>
      <c r="AF2" s="2" t="s">
        <v>310</v>
      </c>
      <c r="AG2" s="2" t="s">
        <v>311</v>
      </c>
      <c r="AH2" s="2" t="s">
        <v>312</v>
      </c>
      <c r="AI2" s="2" t="s">
        <v>313</v>
      </c>
      <c r="AJ2" s="2" t="s">
        <v>314</v>
      </c>
      <c r="AK2" s="2" t="s">
        <v>315</v>
      </c>
      <c r="AL2" s="2" t="s">
        <v>316</v>
      </c>
      <c r="AM2" s="2" t="s">
        <v>317</v>
      </c>
      <c r="AN2" s="2" t="s">
        <v>318</v>
      </c>
      <c r="AO2" s="2" t="s">
        <v>319</v>
      </c>
      <c r="AP2" s="2" t="s">
        <v>320</v>
      </c>
      <c r="AQ2" s="2" t="s">
        <v>321</v>
      </c>
      <c r="AR2" s="2" t="s">
        <v>322</v>
      </c>
      <c r="AS2" s="39" t="s">
        <v>323</v>
      </c>
      <c r="AT2" s="39" t="s">
        <v>324</v>
      </c>
      <c r="AU2" s="2" t="s">
        <v>325</v>
      </c>
      <c r="AV2" s="2" t="s">
        <v>326</v>
      </c>
      <c r="AW2" s="2" t="s">
        <v>327</v>
      </c>
      <c r="AX2" s="2" t="s">
        <v>328</v>
      </c>
      <c r="AY2" s="2" t="s">
        <v>329</v>
      </c>
      <c r="AZ2" s="2" t="s">
        <v>330</v>
      </c>
      <c r="BA2" s="2" t="s">
        <v>331</v>
      </c>
      <c r="BB2" s="2" t="s">
        <v>332</v>
      </c>
      <c r="BC2" s="2" t="s">
        <v>333</v>
      </c>
      <c r="BD2" s="2" t="s">
        <v>334</v>
      </c>
      <c r="BE2" s="2" t="s">
        <v>335</v>
      </c>
      <c r="BF2" s="2" t="s">
        <v>336</v>
      </c>
      <c r="BG2" s="2" t="s">
        <v>337</v>
      </c>
      <c r="BH2" s="2" t="s">
        <v>338</v>
      </c>
      <c r="BI2" s="2" t="s">
        <v>339</v>
      </c>
      <c r="BJ2" s="2" t="s">
        <v>340</v>
      </c>
      <c r="BK2" s="2" t="s">
        <v>341</v>
      </c>
      <c r="BL2" s="2" t="s">
        <v>342</v>
      </c>
      <c r="BM2" s="2" t="s">
        <v>343</v>
      </c>
      <c r="BN2" s="2" t="s">
        <v>344</v>
      </c>
      <c r="BO2" s="2" t="s">
        <v>345</v>
      </c>
      <c r="BP2" s="2" t="s">
        <v>346</v>
      </c>
      <c r="BQ2" s="2" t="s">
        <v>347</v>
      </c>
      <c r="BR2" s="3" t="s">
        <v>348</v>
      </c>
      <c r="BS2" s="2" t="s">
        <v>349</v>
      </c>
      <c r="BT2" s="2" t="s">
        <v>350</v>
      </c>
    </row>
    <row r="3" spans="1:72" s="1" customFormat="1" ht="18.2" customHeight="1" x14ac:dyDescent="0.15">
      <c r="A3" s="4">
        <v>1</v>
      </c>
      <c r="B3" s="5" t="s">
        <v>351</v>
      </c>
      <c r="C3" s="5" t="s">
        <v>0</v>
      </c>
      <c r="D3" s="6">
        <v>45383</v>
      </c>
      <c r="E3" s="7" t="s">
        <v>129</v>
      </c>
      <c r="F3" s="8">
        <v>137</v>
      </c>
      <c r="G3" s="8">
        <v>136</v>
      </c>
      <c r="H3" s="9">
        <v>32231.599999999999</v>
      </c>
      <c r="I3" s="9">
        <v>24019.63</v>
      </c>
      <c r="J3" s="9">
        <v>0</v>
      </c>
      <c r="K3" s="9">
        <v>56251.23</v>
      </c>
      <c r="L3" s="9">
        <v>292.02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52044.68</v>
      </c>
      <c r="U3" s="9">
        <v>263.20999999999998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52307.89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f>VLOOKUP(E3,[1]Aplicado!$C$807:$AL$1391,36,0)</f>
        <v>0</v>
      </c>
      <c r="AU3" s="9">
        <f t="shared" ref="AU3:AU66" si="0">AR3-AS3-AT3+AQ3+AP3+AO3+AM3+AJ3+AI3+AH3+AG3+AB3+X3+W3+R3+Q3+P3+O3-J3+AF3</f>
        <v>0</v>
      </c>
      <c r="AV3" s="9">
        <v>24311.65</v>
      </c>
      <c r="AW3" s="9">
        <v>52307.89</v>
      </c>
      <c r="AX3" s="10">
        <v>79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352</v>
      </c>
      <c r="BG3" s="4"/>
      <c r="BH3" s="7" t="s">
        <v>353</v>
      </c>
      <c r="BI3" s="7" t="s">
        <v>354</v>
      </c>
      <c r="BJ3" s="7" t="s">
        <v>355</v>
      </c>
      <c r="BK3" s="7" t="s">
        <v>356</v>
      </c>
      <c r="BL3" s="5" t="s">
        <v>2</v>
      </c>
      <c r="BM3" s="11">
        <v>456649.06017443998</v>
      </c>
      <c r="BN3" s="5" t="s">
        <v>254</v>
      </c>
      <c r="BO3" s="11"/>
      <c r="BP3" s="12">
        <v>36809</v>
      </c>
      <c r="BQ3" s="12">
        <v>47788</v>
      </c>
      <c r="BR3" s="11">
        <v>22605.37</v>
      </c>
      <c r="BS3" s="11">
        <v>65</v>
      </c>
      <c r="BT3" s="11">
        <v>38.21</v>
      </c>
    </row>
    <row r="4" spans="1:72" s="1" customFormat="1" ht="18.2" customHeight="1" x14ac:dyDescent="0.15">
      <c r="A4" s="13">
        <v>2</v>
      </c>
      <c r="B4" s="14" t="s">
        <v>351</v>
      </c>
      <c r="C4" s="14" t="s">
        <v>0</v>
      </c>
      <c r="D4" s="15">
        <v>45383</v>
      </c>
      <c r="E4" s="16" t="s">
        <v>230</v>
      </c>
      <c r="F4" s="17">
        <v>107</v>
      </c>
      <c r="G4" s="17">
        <v>106</v>
      </c>
      <c r="H4" s="18">
        <v>32231.59</v>
      </c>
      <c r="I4" s="18">
        <v>20776.97</v>
      </c>
      <c r="J4" s="18">
        <v>0</v>
      </c>
      <c r="K4" s="18">
        <v>53008.56</v>
      </c>
      <c r="L4" s="18">
        <v>292.02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38630.46</v>
      </c>
      <c r="U4" s="18">
        <v>263.20999999999998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38893.67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f>VLOOKUP(E4,[1]Aplicado!$C$807:$AL$1391,36,0)</f>
        <v>0</v>
      </c>
      <c r="AU4" s="18">
        <f t="shared" si="0"/>
        <v>0</v>
      </c>
      <c r="AV4" s="18">
        <v>21068.99</v>
      </c>
      <c r="AW4" s="18">
        <v>38893.67</v>
      </c>
      <c r="AX4" s="19">
        <v>79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352</v>
      </c>
      <c r="BG4" s="13"/>
      <c r="BH4" s="16" t="s">
        <v>353</v>
      </c>
      <c r="BI4" s="16" t="s">
        <v>354</v>
      </c>
      <c r="BJ4" s="16" t="s">
        <v>355</v>
      </c>
      <c r="BK4" s="16" t="s">
        <v>356</v>
      </c>
      <c r="BL4" s="14" t="s">
        <v>2</v>
      </c>
      <c r="BM4" s="20">
        <v>430324.97431968001</v>
      </c>
      <c r="BN4" s="14" t="s">
        <v>254</v>
      </c>
      <c r="BO4" s="20"/>
      <c r="BP4" s="21">
        <v>36822</v>
      </c>
      <c r="BQ4" s="21">
        <v>47788</v>
      </c>
      <c r="BR4" s="20">
        <v>22289.77</v>
      </c>
      <c r="BS4" s="20">
        <v>65</v>
      </c>
      <c r="BT4" s="20">
        <v>28.12</v>
      </c>
    </row>
    <row r="5" spans="1:72" s="1" customFormat="1" ht="18.2" customHeight="1" x14ac:dyDescent="0.15">
      <c r="A5" s="4">
        <v>3</v>
      </c>
      <c r="B5" s="5" t="s">
        <v>351</v>
      </c>
      <c r="C5" s="5" t="s">
        <v>0</v>
      </c>
      <c r="D5" s="6">
        <v>45383</v>
      </c>
      <c r="E5" s="7" t="s">
        <v>357</v>
      </c>
      <c r="F5" s="8">
        <v>0</v>
      </c>
      <c r="G5" s="8">
        <v>0</v>
      </c>
      <c r="H5" s="9">
        <v>27995.52</v>
      </c>
      <c r="I5" s="9">
        <v>0</v>
      </c>
      <c r="J5" s="9">
        <v>2.46</v>
      </c>
      <c r="K5" s="9">
        <v>27995.52</v>
      </c>
      <c r="L5" s="9">
        <v>326.62</v>
      </c>
      <c r="M5" s="9">
        <v>0</v>
      </c>
      <c r="N5" s="9">
        <v>0</v>
      </c>
      <c r="O5" s="9">
        <v>0</v>
      </c>
      <c r="P5" s="9">
        <v>326.62</v>
      </c>
      <c r="Q5" s="9">
        <v>2.46</v>
      </c>
      <c r="R5" s="9">
        <v>0</v>
      </c>
      <c r="S5" s="9">
        <v>27666.44</v>
      </c>
      <c r="T5" s="9">
        <v>0</v>
      </c>
      <c r="U5" s="9">
        <v>228.61</v>
      </c>
      <c r="V5" s="9">
        <v>0</v>
      </c>
      <c r="W5" s="9">
        <v>0</v>
      </c>
      <c r="X5" s="9">
        <v>228.61</v>
      </c>
      <c r="Y5" s="9">
        <v>0</v>
      </c>
      <c r="Z5" s="9">
        <v>0</v>
      </c>
      <c r="AA5" s="9">
        <v>0</v>
      </c>
      <c r="AB5" s="9">
        <v>65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68.23</v>
      </c>
      <c r="AI5" s="9">
        <v>34.85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1.7999999999999999E-2</v>
      </c>
      <c r="AR5" s="9">
        <v>0</v>
      </c>
      <c r="AS5" s="9">
        <v>0</v>
      </c>
      <c r="AT5" s="9">
        <f>VLOOKUP(E5,[1]Aplicado!$C$807:$AL$1391,36,0)</f>
        <v>0</v>
      </c>
      <c r="AU5" s="9">
        <f t="shared" si="0"/>
        <v>723.32799999999997</v>
      </c>
      <c r="AV5" s="9">
        <v>0</v>
      </c>
      <c r="AW5" s="9">
        <v>0</v>
      </c>
      <c r="AX5" s="10">
        <v>79</v>
      </c>
      <c r="AY5" s="10">
        <v>360</v>
      </c>
      <c r="AZ5" s="9">
        <v>204485</v>
      </c>
      <c r="BA5" s="9">
        <v>64350</v>
      </c>
      <c r="BB5" s="11">
        <v>90</v>
      </c>
      <c r="BC5" s="11">
        <v>38.6943216783217</v>
      </c>
      <c r="BD5" s="11">
        <v>9.8000000000000007</v>
      </c>
      <c r="BE5" s="11"/>
      <c r="BF5" s="7" t="s">
        <v>352</v>
      </c>
      <c r="BG5" s="4"/>
      <c r="BH5" s="7" t="s">
        <v>353</v>
      </c>
      <c r="BI5" s="7" t="s">
        <v>354</v>
      </c>
      <c r="BJ5" s="7" t="s">
        <v>355</v>
      </c>
      <c r="BK5" s="7" t="s">
        <v>1</v>
      </c>
      <c r="BL5" s="5" t="s">
        <v>2</v>
      </c>
      <c r="BM5" s="11">
        <v>224596.93458032</v>
      </c>
      <c r="BN5" s="5" t="s">
        <v>254</v>
      </c>
      <c r="BO5" s="11"/>
      <c r="BP5" s="12">
        <v>36830</v>
      </c>
      <c r="BQ5" s="12">
        <v>47788</v>
      </c>
      <c r="BR5" s="11">
        <v>0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351</v>
      </c>
      <c r="C6" s="14" t="s">
        <v>0</v>
      </c>
      <c r="D6" s="15">
        <v>45383</v>
      </c>
      <c r="E6" s="16" t="s">
        <v>229</v>
      </c>
      <c r="F6" s="17">
        <v>135</v>
      </c>
      <c r="G6" s="17">
        <v>134</v>
      </c>
      <c r="H6" s="18">
        <v>32521.24</v>
      </c>
      <c r="I6" s="18">
        <v>23634.18</v>
      </c>
      <c r="J6" s="18">
        <v>0</v>
      </c>
      <c r="K6" s="18">
        <v>56155.42</v>
      </c>
      <c r="L6" s="18">
        <v>289.66000000000003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51319.69</v>
      </c>
      <c r="U6" s="18">
        <v>265.57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51585.26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f>VLOOKUP(E6,[1]Aplicado!$C$807:$AL$1391,36,0)</f>
        <v>0</v>
      </c>
      <c r="AU6" s="18">
        <f t="shared" si="0"/>
        <v>0</v>
      </c>
      <c r="AV6" s="18">
        <v>23923.84</v>
      </c>
      <c r="AW6" s="18">
        <v>51585.26</v>
      </c>
      <c r="AX6" s="19">
        <v>80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352</v>
      </c>
      <c r="BG6" s="13"/>
      <c r="BH6" s="16" t="s">
        <v>353</v>
      </c>
      <c r="BI6" s="16" t="s">
        <v>354</v>
      </c>
      <c r="BJ6" s="16" t="s">
        <v>355</v>
      </c>
      <c r="BK6" s="16" t="s">
        <v>356</v>
      </c>
      <c r="BL6" s="14" t="s">
        <v>2</v>
      </c>
      <c r="BM6" s="20">
        <v>455871.27191175998</v>
      </c>
      <c r="BN6" s="14" t="s">
        <v>254</v>
      </c>
      <c r="BO6" s="20"/>
      <c r="BP6" s="21">
        <v>36854</v>
      </c>
      <c r="BQ6" s="21">
        <v>47818</v>
      </c>
      <c r="BR6" s="20">
        <v>21742.42</v>
      </c>
      <c r="BS6" s="20">
        <v>65</v>
      </c>
      <c r="BT6" s="20">
        <v>37.97</v>
      </c>
    </row>
    <row r="7" spans="1:72" s="1" customFormat="1" ht="18.2" customHeight="1" x14ac:dyDescent="0.15">
      <c r="A7" s="4">
        <v>5</v>
      </c>
      <c r="B7" s="5" t="s">
        <v>351</v>
      </c>
      <c r="C7" s="5" t="s">
        <v>0</v>
      </c>
      <c r="D7" s="6">
        <v>45383</v>
      </c>
      <c r="E7" s="7" t="s">
        <v>235</v>
      </c>
      <c r="F7" s="8">
        <v>83</v>
      </c>
      <c r="G7" s="8">
        <v>82</v>
      </c>
      <c r="H7" s="9">
        <v>33093.74</v>
      </c>
      <c r="I7" s="9">
        <v>17125.490000000002</v>
      </c>
      <c r="J7" s="9">
        <v>0</v>
      </c>
      <c r="K7" s="9">
        <v>50219.23</v>
      </c>
      <c r="L7" s="9">
        <v>284.98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28680.63</v>
      </c>
      <c r="U7" s="9">
        <v>270.25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28950.880000000001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f>VLOOKUP(E7,[1]Aplicado!$C$807:$AL$1391,36,0)</f>
        <v>0</v>
      </c>
      <c r="AU7" s="9">
        <f t="shared" si="0"/>
        <v>0</v>
      </c>
      <c r="AV7" s="9">
        <v>17410.47</v>
      </c>
      <c r="AW7" s="9">
        <v>28950.880000000001</v>
      </c>
      <c r="AX7" s="10">
        <v>82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352</v>
      </c>
      <c r="BG7" s="4"/>
      <c r="BH7" s="7" t="s">
        <v>353</v>
      </c>
      <c r="BI7" s="7" t="s">
        <v>354</v>
      </c>
      <c r="BJ7" s="7" t="s">
        <v>355</v>
      </c>
      <c r="BK7" s="7" t="s">
        <v>356</v>
      </c>
      <c r="BL7" s="5" t="s">
        <v>2</v>
      </c>
      <c r="BM7" s="11">
        <v>407681.11527844</v>
      </c>
      <c r="BN7" s="5" t="s">
        <v>254</v>
      </c>
      <c r="BO7" s="11"/>
      <c r="BP7" s="12">
        <v>36545</v>
      </c>
      <c r="BQ7" s="12">
        <v>47880</v>
      </c>
      <c r="BR7" s="11">
        <v>17355.009999999998</v>
      </c>
      <c r="BS7" s="11">
        <v>65</v>
      </c>
      <c r="BT7" s="11">
        <v>29.09</v>
      </c>
    </row>
    <row r="8" spans="1:72" s="1" customFormat="1" ht="18.2" customHeight="1" x14ac:dyDescent="0.15">
      <c r="A8" s="13">
        <v>6</v>
      </c>
      <c r="B8" s="14" t="s">
        <v>351</v>
      </c>
      <c r="C8" s="14" t="s">
        <v>0</v>
      </c>
      <c r="D8" s="15">
        <v>45383</v>
      </c>
      <c r="E8" s="16" t="s">
        <v>360</v>
      </c>
      <c r="F8" s="17">
        <v>0</v>
      </c>
      <c r="G8" s="17">
        <v>0</v>
      </c>
      <c r="H8" s="18">
        <v>33022.379999999997</v>
      </c>
      <c r="I8" s="18">
        <v>0</v>
      </c>
      <c r="J8" s="18">
        <v>0</v>
      </c>
      <c r="K8" s="18">
        <v>33022.379999999997</v>
      </c>
      <c r="L8" s="18">
        <v>283.33999999999997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33022.379999999997</v>
      </c>
      <c r="T8" s="18">
        <v>0</v>
      </c>
      <c r="U8" s="18">
        <v>271.89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271.89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0.11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0.107169</v>
      </c>
      <c r="AT8" s="18">
        <f>VLOOKUP(E8,[1]Aplicado!$C$807:$AL$1391,36,0)</f>
        <v>0</v>
      </c>
      <c r="AU8" s="18">
        <f t="shared" si="0"/>
        <v>2.8310000000000002E-3</v>
      </c>
      <c r="AV8" s="18">
        <v>283.33999999999997</v>
      </c>
      <c r="AW8" s="18">
        <v>271.89</v>
      </c>
      <c r="AX8" s="19">
        <v>83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46.185146853146897</v>
      </c>
      <c r="BD8" s="20">
        <v>9.8000000000000007</v>
      </c>
      <c r="BE8" s="20"/>
      <c r="BF8" s="16" t="s">
        <v>352</v>
      </c>
      <c r="BG8" s="13"/>
      <c r="BH8" s="16" t="s">
        <v>353</v>
      </c>
      <c r="BI8" s="16" t="s">
        <v>354</v>
      </c>
      <c r="BJ8" s="16" t="s">
        <v>355</v>
      </c>
      <c r="BK8" s="16" t="s">
        <v>1</v>
      </c>
      <c r="BL8" s="14" t="s">
        <v>2</v>
      </c>
      <c r="BM8" s="20">
        <v>268076.60546663997</v>
      </c>
      <c r="BN8" s="14" t="s">
        <v>254</v>
      </c>
      <c r="BO8" s="20"/>
      <c r="BP8" s="21">
        <v>36931</v>
      </c>
      <c r="BQ8" s="21">
        <v>47908</v>
      </c>
      <c r="BR8" s="20">
        <v>168.23</v>
      </c>
      <c r="BS8" s="20">
        <v>65</v>
      </c>
      <c r="BT8" s="20">
        <v>28.99</v>
      </c>
    </row>
    <row r="9" spans="1:72" s="1" customFormat="1" ht="18.2" customHeight="1" x14ac:dyDescent="0.15">
      <c r="A9" s="4">
        <v>7</v>
      </c>
      <c r="B9" s="5" t="s">
        <v>351</v>
      </c>
      <c r="C9" s="5" t="s">
        <v>0</v>
      </c>
      <c r="D9" s="6">
        <v>45383</v>
      </c>
      <c r="E9" s="7" t="s">
        <v>361</v>
      </c>
      <c r="F9" s="8">
        <v>0</v>
      </c>
      <c r="G9" s="8">
        <v>0</v>
      </c>
      <c r="H9" s="9">
        <v>31489.599999999999</v>
      </c>
      <c r="I9" s="9">
        <v>0</v>
      </c>
      <c r="J9" s="9">
        <v>2.23</v>
      </c>
      <c r="K9" s="9">
        <v>31489.599999999999</v>
      </c>
      <c r="L9" s="9">
        <v>298.08</v>
      </c>
      <c r="M9" s="9">
        <v>0</v>
      </c>
      <c r="N9" s="9">
        <v>0</v>
      </c>
      <c r="O9" s="9">
        <v>0</v>
      </c>
      <c r="P9" s="9">
        <v>298.08</v>
      </c>
      <c r="Q9" s="9">
        <v>2.23</v>
      </c>
      <c r="R9" s="9">
        <v>0</v>
      </c>
      <c r="S9" s="9">
        <v>31189.279999999999</v>
      </c>
      <c r="T9" s="9">
        <v>0</v>
      </c>
      <c r="U9" s="9">
        <v>257.14999999999998</v>
      </c>
      <c r="V9" s="9">
        <v>0</v>
      </c>
      <c r="W9" s="9">
        <v>0</v>
      </c>
      <c r="X9" s="9">
        <v>257.14999999999998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68.23</v>
      </c>
      <c r="AI9" s="9">
        <v>35.11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0.10100000000000001</v>
      </c>
      <c r="AR9" s="9">
        <v>0</v>
      </c>
      <c r="AS9" s="9">
        <v>0</v>
      </c>
      <c r="AT9" s="9">
        <f>VLOOKUP(E9,[1]Aplicado!$C$807:$AL$1391,36,0)</f>
        <v>0</v>
      </c>
      <c r="AU9" s="9">
        <f t="shared" si="0"/>
        <v>723.67100000000005</v>
      </c>
      <c r="AV9" s="9">
        <v>0</v>
      </c>
      <c r="AW9" s="9">
        <v>0</v>
      </c>
      <c r="AX9" s="10">
        <v>83</v>
      </c>
      <c r="AY9" s="10">
        <v>360</v>
      </c>
      <c r="AZ9" s="9">
        <v>210492.14</v>
      </c>
      <c r="BA9" s="9">
        <v>64350</v>
      </c>
      <c r="BB9" s="11">
        <v>90</v>
      </c>
      <c r="BC9" s="11">
        <v>43.621370629370603</v>
      </c>
      <c r="BD9" s="11">
        <v>9.8000000000000007</v>
      </c>
      <c r="BE9" s="11"/>
      <c r="BF9" s="7" t="s">
        <v>352</v>
      </c>
      <c r="BG9" s="4"/>
      <c r="BH9" s="7" t="s">
        <v>353</v>
      </c>
      <c r="BI9" s="7" t="s">
        <v>354</v>
      </c>
      <c r="BJ9" s="7" t="s">
        <v>355</v>
      </c>
      <c r="BK9" s="7" t="s">
        <v>1</v>
      </c>
      <c r="BL9" s="5" t="s">
        <v>2</v>
      </c>
      <c r="BM9" s="11">
        <v>253195.44833983999</v>
      </c>
      <c r="BN9" s="5" t="s">
        <v>254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0</v>
      </c>
    </row>
    <row r="10" spans="1:72" s="1" customFormat="1" ht="18.2" customHeight="1" x14ac:dyDescent="0.15">
      <c r="A10" s="13">
        <v>8</v>
      </c>
      <c r="B10" s="14" t="s">
        <v>351</v>
      </c>
      <c r="C10" s="14" t="s">
        <v>0</v>
      </c>
      <c r="D10" s="15">
        <v>45383</v>
      </c>
      <c r="E10" s="16" t="s">
        <v>131</v>
      </c>
      <c r="F10" s="17">
        <v>146</v>
      </c>
      <c r="G10" s="17">
        <v>145</v>
      </c>
      <c r="H10" s="18">
        <v>51735.9</v>
      </c>
      <c r="I10" s="18">
        <v>42940.09</v>
      </c>
      <c r="J10" s="18">
        <v>0</v>
      </c>
      <c r="K10" s="18">
        <v>94675.99</v>
      </c>
      <c r="L10" s="18">
        <v>520.14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98579.38</v>
      </c>
      <c r="U10" s="18">
        <v>449.2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99028.58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f>VLOOKUP(E10,[1]Aplicado!$C$807:$AL$1391,36,0)</f>
        <v>0</v>
      </c>
      <c r="AU10" s="18">
        <f t="shared" si="0"/>
        <v>0</v>
      </c>
      <c r="AV10" s="18">
        <v>43460.23</v>
      </c>
      <c r="AW10" s="18">
        <v>99028.58</v>
      </c>
      <c r="AX10" s="19">
        <v>72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352</v>
      </c>
      <c r="BG10" s="13"/>
      <c r="BH10" s="16" t="s">
        <v>363</v>
      </c>
      <c r="BI10" s="16" t="s">
        <v>364</v>
      </c>
      <c r="BJ10" s="16" t="s">
        <v>365</v>
      </c>
      <c r="BK10" s="16" t="s">
        <v>356</v>
      </c>
      <c r="BL10" s="14" t="s">
        <v>2</v>
      </c>
      <c r="BM10" s="20">
        <v>768582.33774771995</v>
      </c>
      <c r="BN10" s="14" t="s">
        <v>254</v>
      </c>
      <c r="BO10" s="20"/>
      <c r="BP10" s="21">
        <v>38413</v>
      </c>
      <c r="BQ10" s="21">
        <v>47574</v>
      </c>
      <c r="BR10" s="20">
        <v>18700.09</v>
      </c>
      <c r="BS10" s="20">
        <v>0</v>
      </c>
      <c r="BT10" s="20">
        <v>28.02</v>
      </c>
    </row>
    <row r="11" spans="1:72" s="1" customFormat="1" ht="18.2" customHeight="1" x14ac:dyDescent="0.15">
      <c r="A11" s="4">
        <v>9</v>
      </c>
      <c r="B11" s="5" t="s">
        <v>351</v>
      </c>
      <c r="C11" s="5" t="s">
        <v>0</v>
      </c>
      <c r="D11" s="6">
        <v>45383</v>
      </c>
      <c r="E11" s="7" t="s">
        <v>130</v>
      </c>
      <c r="F11" s="8">
        <v>167</v>
      </c>
      <c r="G11" s="8">
        <v>166</v>
      </c>
      <c r="H11" s="9">
        <v>33744.480000000003</v>
      </c>
      <c r="I11" s="9">
        <v>28388.44</v>
      </c>
      <c r="J11" s="9">
        <v>0</v>
      </c>
      <c r="K11" s="9">
        <v>62132.92</v>
      </c>
      <c r="L11" s="9">
        <v>321.68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62132.92</v>
      </c>
      <c r="T11" s="9">
        <v>73978.320000000007</v>
      </c>
      <c r="U11" s="9">
        <v>291.31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74269.63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f>VLOOKUP(E11,[1]Aplicado!$C$807:$AL$1391,36,0)</f>
        <v>0</v>
      </c>
      <c r="AU11" s="9">
        <f t="shared" si="0"/>
        <v>0</v>
      </c>
      <c r="AV11" s="9">
        <v>28710.12</v>
      </c>
      <c r="AW11" s="9">
        <v>74269.63</v>
      </c>
      <c r="AX11" s="10">
        <v>75</v>
      </c>
      <c r="AY11" s="10">
        <v>300</v>
      </c>
      <c r="AZ11" s="9">
        <v>260000</v>
      </c>
      <c r="BA11" s="9">
        <v>65616.84</v>
      </c>
      <c r="BB11" s="11">
        <v>90</v>
      </c>
      <c r="BC11" s="11">
        <v>85.2214583939123</v>
      </c>
      <c r="BD11" s="11">
        <v>10.36</v>
      </c>
      <c r="BE11" s="11"/>
      <c r="BF11" s="7" t="s">
        <v>352</v>
      </c>
      <c r="BG11" s="4"/>
      <c r="BH11" s="7" t="s">
        <v>363</v>
      </c>
      <c r="BI11" s="7" t="s">
        <v>364</v>
      </c>
      <c r="BJ11" s="7" t="s">
        <v>365</v>
      </c>
      <c r="BK11" s="7" t="s">
        <v>356</v>
      </c>
      <c r="BL11" s="5" t="s">
        <v>2</v>
      </c>
      <c r="BM11" s="11">
        <v>504396.78428175999</v>
      </c>
      <c r="BN11" s="5" t="s">
        <v>254</v>
      </c>
      <c r="BO11" s="11"/>
      <c r="BP11" s="12">
        <v>38527</v>
      </c>
      <c r="BQ11" s="12">
        <v>47665</v>
      </c>
      <c r="BR11" s="11">
        <v>15624.1</v>
      </c>
      <c r="BS11" s="11">
        <v>0</v>
      </c>
      <c r="BT11" s="11">
        <v>27.81</v>
      </c>
    </row>
    <row r="12" spans="1:72" s="1" customFormat="1" ht="18.2" customHeight="1" x14ac:dyDescent="0.15">
      <c r="A12" s="13">
        <v>10</v>
      </c>
      <c r="B12" s="14" t="s">
        <v>95</v>
      </c>
      <c r="C12" s="14" t="s">
        <v>0</v>
      </c>
      <c r="D12" s="15">
        <v>45383</v>
      </c>
      <c r="E12" s="16" t="s">
        <v>99</v>
      </c>
      <c r="F12" s="17">
        <v>186</v>
      </c>
      <c r="G12" s="17">
        <v>185</v>
      </c>
      <c r="H12" s="18">
        <v>33929.279999999999</v>
      </c>
      <c r="I12" s="18">
        <v>26594.75</v>
      </c>
      <c r="J12" s="18">
        <v>0</v>
      </c>
      <c r="K12" s="18">
        <v>60524.03</v>
      </c>
      <c r="L12" s="18">
        <v>281.02999999999997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60524.03</v>
      </c>
      <c r="T12" s="18">
        <v>77945.41</v>
      </c>
      <c r="U12" s="18">
        <v>281.31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78226.720000000001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f>VLOOKUP(E12,[1]Aplicado!$C$807:$AL$1391,36,0)</f>
        <v>0</v>
      </c>
      <c r="AU12" s="18">
        <f t="shared" si="0"/>
        <v>0</v>
      </c>
      <c r="AV12" s="18">
        <v>26875.78</v>
      </c>
      <c r="AW12" s="18">
        <v>78226.720000000001</v>
      </c>
      <c r="AX12" s="19">
        <v>84</v>
      </c>
      <c r="AY12" s="19">
        <v>360</v>
      </c>
      <c r="AZ12" s="18">
        <v>210559.99</v>
      </c>
      <c r="BA12" s="18">
        <v>64350</v>
      </c>
      <c r="BB12" s="20">
        <v>90</v>
      </c>
      <c r="BC12" s="20">
        <v>84.648993006992995</v>
      </c>
      <c r="BD12" s="20">
        <v>9.9499999999999993</v>
      </c>
      <c r="BE12" s="20"/>
      <c r="BF12" s="16" t="s">
        <v>352</v>
      </c>
      <c r="BG12" s="13"/>
      <c r="BH12" s="16" t="s">
        <v>367</v>
      </c>
      <c r="BI12" s="16" t="s">
        <v>368</v>
      </c>
      <c r="BJ12" s="16" t="s">
        <v>371</v>
      </c>
      <c r="BK12" s="16" t="s">
        <v>356</v>
      </c>
      <c r="BL12" s="14" t="s">
        <v>2</v>
      </c>
      <c r="BM12" s="20">
        <v>491335.77021284</v>
      </c>
      <c r="BN12" s="14" t="s">
        <v>254</v>
      </c>
      <c r="BO12" s="20"/>
      <c r="BP12" s="21">
        <v>36952</v>
      </c>
      <c r="BQ12" s="21">
        <v>47909</v>
      </c>
      <c r="BR12" s="20">
        <v>27961.97</v>
      </c>
      <c r="BS12" s="20">
        <v>104.5</v>
      </c>
      <c r="BT12" s="20">
        <v>44.19</v>
      </c>
    </row>
    <row r="13" spans="1:72" s="1" customFormat="1" ht="18.2" customHeight="1" x14ac:dyDescent="0.15">
      <c r="A13" s="4">
        <v>11</v>
      </c>
      <c r="B13" s="5" t="s">
        <v>351</v>
      </c>
      <c r="C13" s="5" t="s">
        <v>0</v>
      </c>
      <c r="D13" s="6">
        <v>45383</v>
      </c>
      <c r="E13" s="7" t="s">
        <v>228</v>
      </c>
      <c r="F13" s="8">
        <v>58</v>
      </c>
      <c r="G13" s="8">
        <v>58</v>
      </c>
      <c r="H13" s="9">
        <v>0</v>
      </c>
      <c r="I13" s="9">
        <v>52470.34</v>
      </c>
      <c r="J13" s="9">
        <v>0</v>
      </c>
      <c r="K13" s="9">
        <v>52470.34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52470.34</v>
      </c>
      <c r="T13" s="9">
        <v>13718.81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13718.81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f>VLOOKUP(E13,[1]Aplicado!$C$807:$AL$1391,36,0)</f>
        <v>0</v>
      </c>
      <c r="AU13" s="9">
        <f t="shared" si="0"/>
        <v>0</v>
      </c>
      <c r="AV13" s="9">
        <v>52470.34</v>
      </c>
      <c r="AW13" s="9">
        <v>13718.81</v>
      </c>
      <c r="AX13" s="10">
        <v>0</v>
      </c>
      <c r="AY13" s="10">
        <v>300</v>
      </c>
      <c r="AZ13" s="9">
        <v>780000</v>
      </c>
      <c r="BA13" s="9">
        <v>126832.51</v>
      </c>
      <c r="BB13" s="11">
        <v>55.93</v>
      </c>
      <c r="BC13" s="11">
        <v>23.1381222069957</v>
      </c>
      <c r="BD13" s="11">
        <v>9.74</v>
      </c>
      <c r="BE13" s="11"/>
      <c r="BF13" s="7" t="s">
        <v>352</v>
      </c>
      <c r="BG13" s="4"/>
      <c r="BH13" s="7" t="s">
        <v>372</v>
      </c>
      <c r="BI13" s="7" t="s">
        <v>373</v>
      </c>
      <c r="BJ13" s="7" t="s">
        <v>374</v>
      </c>
      <c r="BK13" s="7" t="s">
        <v>356</v>
      </c>
      <c r="BL13" s="5" t="s">
        <v>2</v>
      </c>
      <c r="BM13" s="11">
        <v>425955.68928952003</v>
      </c>
      <c r="BN13" s="5" t="s">
        <v>254</v>
      </c>
      <c r="BO13" s="11"/>
      <c r="BP13" s="12">
        <v>38240</v>
      </c>
      <c r="BQ13" s="12">
        <v>47392</v>
      </c>
      <c r="BR13" s="11">
        <v>13791.39</v>
      </c>
      <c r="BS13" s="11">
        <v>0</v>
      </c>
      <c r="BT13" s="11">
        <v>52.96</v>
      </c>
    </row>
    <row r="14" spans="1:72" s="1" customFormat="1" ht="18.2" customHeight="1" x14ac:dyDescent="0.15">
      <c r="A14" s="13">
        <v>12</v>
      </c>
      <c r="B14" s="14" t="s">
        <v>90</v>
      </c>
      <c r="C14" s="14" t="s">
        <v>0</v>
      </c>
      <c r="D14" s="15">
        <v>45383</v>
      </c>
      <c r="E14" s="16" t="s">
        <v>375</v>
      </c>
      <c r="F14" s="17">
        <v>1</v>
      </c>
      <c r="G14" s="17">
        <v>1</v>
      </c>
      <c r="H14" s="18">
        <v>43202.61</v>
      </c>
      <c r="I14" s="18">
        <v>726.79</v>
      </c>
      <c r="J14" s="18">
        <v>0</v>
      </c>
      <c r="K14" s="18">
        <v>43929.4</v>
      </c>
      <c r="L14" s="18">
        <v>375.18</v>
      </c>
      <c r="M14" s="18">
        <v>0</v>
      </c>
      <c r="N14" s="18">
        <v>0</v>
      </c>
      <c r="O14" s="18">
        <v>371.74</v>
      </c>
      <c r="P14" s="18">
        <v>0</v>
      </c>
      <c r="Q14" s="18">
        <v>0</v>
      </c>
      <c r="R14" s="18">
        <v>0</v>
      </c>
      <c r="S14" s="18">
        <v>43557.66</v>
      </c>
      <c r="T14" s="18">
        <v>703.03</v>
      </c>
      <c r="U14" s="18">
        <v>338.99</v>
      </c>
      <c r="V14" s="18">
        <v>0</v>
      </c>
      <c r="W14" s="18">
        <v>341.89</v>
      </c>
      <c r="X14" s="18">
        <v>0</v>
      </c>
      <c r="Y14" s="18">
        <v>0</v>
      </c>
      <c r="Z14" s="18">
        <v>0</v>
      </c>
      <c r="AA14" s="18">
        <v>700.13</v>
      </c>
      <c r="AB14" s="18">
        <v>36.61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27.55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41.25</v>
      </c>
      <c r="AP14" s="18">
        <v>0</v>
      </c>
      <c r="AQ14" s="18">
        <v>0</v>
      </c>
      <c r="AR14" s="18">
        <v>0</v>
      </c>
      <c r="AS14" s="18">
        <v>2.464E-3</v>
      </c>
      <c r="AT14" s="18">
        <f>VLOOKUP(E14,[1]Aplicado!$C$807:$AL$1391,36,0)</f>
        <v>0</v>
      </c>
      <c r="AU14" s="18">
        <f t="shared" si="0"/>
        <v>819.03753600000005</v>
      </c>
      <c r="AV14" s="18">
        <v>375.18</v>
      </c>
      <c r="AW14" s="18">
        <v>700.13</v>
      </c>
      <c r="AX14" s="19">
        <v>81</v>
      </c>
      <c r="AY14" s="19">
        <v>300</v>
      </c>
      <c r="AZ14" s="18">
        <v>429000</v>
      </c>
      <c r="BA14" s="18">
        <v>78787.33</v>
      </c>
      <c r="BB14" s="20">
        <v>66.430000000000007</v>
      </c>
      <c r="BC14" s="20">
        <v>36.725896838996803</v>
      </c>
      <c r="BD14" s="20">
        <v>9.34</v>
      </c>
      <c r="BE14" s="20"/>
      <c r="BF14" s="16" t="s">
        <v>352</v>
      </c>
      <c r="BG14" s="13"/>
      <c r="BH14" s="16" t="s">
        <v>363</v>
      </c>
      <c r="BI14" s="16" t="s">
        <v>376</v>
      </c>
      <c r="BJ14" s="16" t="s">
        <v>377</v>
      </c>
      <c r="BK14" s="16" t="s">
        <v>358</v>
      </c>
      <c r="BL14" s="14" t="s">
        <v>2</v>
      </c>
      <c r="BM14" s="20">
        <v>353602.30349447997</v>
      </c>
      <c r="BN14" s="14" t="s">
        <v>254</v>
      </c>
      <c r="BO14" s="20"/>
      <c r="BP14" s="21">
        <v>38688</v>
      </c>
      <c r="BQ14" s="21">
        <v>47819</v>
      </c>
      <c r="BR14" s="20">
        <v>40.61</v>
      </c>
      <c r="BS14" s="20">
        <v>35.979999999999997</v>
      </c>
      <c r="BT14" s="20">
        <v>28.8</v>
      </c>
    </row>
    <row r="15" spans="1:72" s="1" customFormat="1" ht="18.2" customHeight="1" x14ac:dyDescent="0.15">
      <c r="A15" s="4">
        <v>13</v>
      </c>
      <c r="B15" s="5" t="s">
        <v>90</v>
      </c>
      <c r="C15" s="5" t="s">
        <v>0</v>
      </c>
      <c r="D15" s="6">
        <v>45383</v>
      </c>
      <c r="E15" s="7" t="s">
        <v>94</v>
      </c>
      <c r="F15" s="8">
        <v>75</v>
      </c>
      <c r="G15" s="8">
        <v>75</v>
      </c>
      <c r="H15" s="9">
        <v>31760.22</v>
      </c>
      <c r="I15" s="9">
        <v>16115.6</v>
      </c>
      <c r="J15" s="9">
        <v>0</v>
      </c>
      <c r="K15" s="9">
        <v>47875.82</v>
      </c>
      <c r="L15" s="9">
        <v>273.06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47875.82</v>
      </c>
      <c r="T15" s="9">
        <v>25515.67</v>
      </c>
      <c r="U15" s="9">
        <v>235.79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25751.46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f>VLOOKUP(E15,[1]Aplicado!$C$807:$AL$1391,36,0)</f>
        <v>0</v>
      </c>
      <c r="AU15" s="9">
        <f t="shared" si="0"/>
        <v>0</v>
      </c>
      <c r="AV15" s="9">
        <v>16388.66</v>
      </c>
      <c r="AW15" s="9">
        <v>25751.46</v>
      </c>
      <c r="AX15" s="10">
        <v>82</v>
      </c>
      <c r="AY15" s="10">
        <v>300</v>
      </c>
      <c r="AZ15" s="9">
        <v>241000</v>
      </c>
      <c r="BA15" s="9">
        <v>58068.58</v>
      </c>
      <c r="BB15" s="11">
        <v>90</v>
      </c>
      <c r="BC15" s="11">
        <v>74.202327661534</v>
      </c>
      <c r="BD15" s="11">
        <v>8.91</v>
      </c>
      <c r="BE15" s="11"/>
      <c r="BF15" s="7" t="s">
        <v>352</v>
      </c>
      <c r="BG15" s="4"/>
      <c r="BH15" s="7" t="s">
        <v>363</v>
      </c>
      <c r="BI15" s="7" t="s">
        <v>378</v>
      </c>
      <c r="BJ15" s="7" t="s">
        <v>379</v>
      </c>
      <c r="BK15" s="7" t="s">
        <v>356</v>
      </c>
      <c r="BL15" s="5" t="s">
        <v>2</v>
      </c>
      <c r="BM15" s="11">
        <v>388657.24728295999</v>
      </c>
      <c r="BN15" s="5" t="s">
        <v>254</v>
      </c>
      <c r="BO15" s="11"/>
      <c r="BP15" s="12">
        <v>38722</v>
      </c>
      <c r="BQ15" s="12">
        <v>47853</v>
      </c>
      <c r="BR15" s="11">
        <v>7532.84</v>
      </c>
      <c r="BS15" s="11">
        <v>26.24</v>
      </c>
      <c r="BT15" s="11">
        <v>28.8</v>
      </c>
    </row>
    <row r="16" spans="1:72" s="1" customFormat="1" ht="18.2" customHeight="1" x14ac:dyDescent="0.15">
      <c r="A16" s="13">
        <v>14</v>
      </c>
      <c r="B16" s="14" t="s">
        <v>90</v>
      </c>
      <c r="C16" s="14" t="s">
        <v>0</v>
      </c>
      <c r="D16" s="15">
        <v>45383</v>
      </c>
      <c r="E16" s="16" t="s">
        <v>380</v>
      </c>
      <c r="F16" s="17">
        <v>0</v>
      </c>
      <c r="G16" s="17">
        <v>0</v>
      </c>
      <c r="H16" s="18">
        <v>11639.51</v>
      </c>
      <c r="I16" s="18">
        <v>0</v>
      </c>
      <c r="J16" s="18">
        <v>0</v>
      </c>
      <c r="K16" s="18">
        <v>11639.51</v>
      </c>
      <c r="L16" s="18">
        <v>496.69</v>
      </c>
      <c r="M16" s="18">
        <v>0</v>
      </c>
      <c r="N16" s="18">
        <v>0</v>
      </c>
      <c r="O16" s="18">
        <v>0</v>
      </c>
      <c r="P16" s="18">
        <v>496.69</v>
      </c>
      <c r="Q16" s="18">
        <v>0</v>
      </c>
      <c r="R16" s="18">
        <v>0</v>
      </c>
      <c r="S16" s="18">
        <v>11142.82</v>
      </c>
      <c r="T16" s="18">
        <v>0</v>
      </c>
      <c r="U16" s="18">
        <v>92.73</v>
      </c>
      <c r="V16" s="18">
        <v>0</v>
      </c>
      <c r="W16" s="18">
        <v>0</v>
      </c>
      <c r="X16" s="18">
        <v>92.73</v>
      </c>
      <c r="Y16" s="18">
        <v>0</v>
      </c>
      <c r="Z16" s="18">
        <v>0</v>
      </c>
      <c r="AA16" s="18">
        <v>0</v>
      </c>
      <c r="AB16" s="18">
        <v>9.6999999999999993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31.24</v>
      </c>
      <c r="AI16" s="18">
        <v>7.27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5.5432000000000002E-2</v>
      </c>
      <c r="AT16" s="18">
        <f>VLOOKUP(E16,[1]Aplicado!$C$807:$AL$1391,36,0)</f>
        <v>0</v>
      </c>
      <c r="AU16" s="18">
        <f t="shared" si="0"/>
        <v>637.574568</v>
      </c>
      <c r="AV16" s="18">
        <v>0</v>
      </c>
      <c r="AW16" s="18">
        <v>0</v>
      </c>
      <c r="AX16" s="19">
        <v>24</v>
      </c>
      <c r="AY16" s="19">
        <v>240</v>
      </c>
      <c r="AZ16" s="18">
        <v>246000</v>
      </c>
      <c r="BA16" s="18">
        <v>57558.29</v>
      </c>
      <c r="BB16" s="20">
        <v>85.97</v>
      </c>
      <c r="BC16" s="20">
        <v>16.643097552064201</v>
      </c>
      <c r="BD16" s="20">
        <v>9.56</v>
      </c>
      <c r="BE16" s="20"/>
      <c r="BF16" s="16" t="s">
        <v>352</v>
      </c>
      <c r="BG16" s="13"/>
      <c r="BH16" s="16" t="s">
        <v>363</v>
      </c>
      <c r="BI16" s="16" t="s">
        <v>376</v>
      </c>
      <c r="BJ16" s="16" t="s">
        <v>377</v>
      </c>
      <c r="BK16" s="16" t="s">
        <v>1</v>
      </c>
      <c r="BL16" s="14" t="s">
        <v>2</v>
      </c>
      <c r="BM16" s="20">
        <v>90457.724758960001</v>
      </c>
      <c r="BN16" s="14" t="s">
        <v>254</v>
      </c>
      <c r="BO16" s="20"/>
      <c r="BP16" s="21">
        <v>38765</v>
      </c>
      <c r="BQ16" s="21">
        <v>46070</v>
      </c>
      <c r="BR16" s="20">
        <v>0</v>
      </c>
      <c r="BS16" s="20">
        <v>9.2899999999999991</v>
      </c>
      <c r="BT16" s="20">
        <v>0</v>
      </c>
    </row>
    <row r="17" spans="1:72" s="1" customFormat="1" ht="18.2" customHeight="1" x14ac:dyDescent="0.15">
      <c r="A17" s="4">
        <v>15</v>
      </c>
      <c r="B17" s="5" t="s">
        <v>351</v>
      </c>
      <c r="C17" s="5" t="s">
        <v>0</v>
      </c>
      <c r="D17" s="6">
        <v>45383</v>
      </c>
      <c r="E17" s="7" t="s">
        <v>132</v>
      </c>
      <c r="F17" s="8">
        <v>88</v>
      </c>
      <c r="G17" s="8">
        <v>87</v>
      </c>
      <c r="H17" s="9">
        <v>32231.599999999999</v>
      </c>
      <c r="I17" s="9">
        <v>18274.11</v>
      </c>
      <c r="J17" s="9">
        <v>0</v>
      </c>
      <c r="K17" s="9">
        <v>50505.71</v>
      </c>
      <c r="L17" s="9">
        <v>292.02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50505.71</v>
      </c>
      <c r="T17" s="9">
        <v>30583.94</v>
      </c>
      <c r="U17" s="9">
        <v>263.20999999999998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30847.15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f>VLOOKUP(E17,[1]Aplicado!$C$807:$AL$1391,36,0)</f>
        <v>0</v>
      </c>
      <c r="AU17" s="9">
        <f t="shared" si="0"/>
        <v>0</v>
      </c>
      <c r="AV17" s="9">
        <v>18566.13</v>
      </c>
      <c r="AW17" s="9">
        <v>30847.15</v>
      </c>
      <c r="AX17" s="10">
        <v>100</v>
      </c>
      <c r="AY17" s="10">
        <v>360</v>
      </c>
      <c r="AZ17" s="9">
        <v>203428.44</v>
      </c>
      <c r="BA17" s="9">
        <v>64350</v>
      </c>
      <c r="BB17" s="11">
        <v>90</v>
      </c>
      <c r="BC17" s="11">
        <v>70.637356643356597</v>
      </c>
      <c r="BD17" s="11">
        <v>9.8000000000000007</v>
      </c>
      <c r="BE17" s="11"/>
      <c r="BF17" s="7" t="s">
        <v>352</v>
      </c>
      <c r="BG17" s="4"/>
      <c r="BH17" s="7" t="s">
        <v>381</v>
      </c>
      <c r="BI17" s="7" t="s">
        <v>382</v>
      </c>
      <c r="BJ17" s="7" t="s">
        <v>383</v>
      </c>
      <c r="BK17" s="7" t="s">
        <v>356</v>
      </c>
      <c r="BL17" s="5" t="s">
        <v>2</v>
      </c>
      <c r="BM17" s="11">
        <v>410006.76793988002</v>
      </c>
      <c r="BN17" s="5" t="s">
        <v>254</v>
      </c>
      <c r="BO17" s="11"/>
      <c r="BP17" s="12">
        <v>36801</v>
      </c>
      <c r="BQ17" s="12">
        <v>47788</v>
      </c>
      <c r="BR17" s="11">
        <v>18419.75</v>
      </c>
      <c r="BS17" s="11">
        <v>65</v>
      </c>
      <c r="BT17" s="11">
        <v>28.21</v>
      </c>
    </row>
    <row r="18" spans="1:72" s="1" customFormat="1" ht="18.2" customHeight="1" x14ac:dyDescent="0.15">
      <c r="A18" s="13">
        <v>16</v>
      </c>
      <c r="B18" s="14" t="s">
        <v>351</v>
      </c>
      <c r="C18" s="14" t="s">
        <v>0</v>
      </c>
      <c r="D18" s="15">
        <v>45383</v>
      </c>
      <c r="E18" s="16" t="s">
        <v>133</v>
      </c>
      <c r="F18" s="17">
        <v>190</v>
      </c>
      <c r="G18" s="17">
        <v>189</v>
      </c>
      <c r="H18" s="18">
        <v>32231.82</v>
      </c>
      <c r="I18" s="18">
        <v>28128.53</v>
      </c>
      <c r="J18" s="18">
        <v>0</v>
      </c>
      <c r="K18" s="18">
        <v>60360.35</v>
      </c>
      <c r="L18" s="18">
        <v>292.02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60360.35</v>
      </c>
      <c r="T18" s="18">
        <v>77362.929999999993</v>
      </c>
      <c r="U18" s="18">
        <v>263.20999999999998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77626.14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f>VLOOKUP(E18,[1]Aplicado!$C$807:$AL$1391,36,0)</f>
        <v>0</v>
      </c>
      <c r="AU18" s="18">
        <f t="shared" si="0"/>
        <v>0</v>
      </c>
      <c r="AV18" s="18">
        <v>28420.55</v>
      </c>
      <c r="AW18" s="18">
        <v>77626.14</v>
      </c>
      <c r="AX18" s="19">
        <v>79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84.4200699300699</v>
      </c>
      <c r="BD18" s="20">
        <v>9.8000000000000007</v>
      </c>
      <c r="BE18" s="20"/>
      <c r="BF18" s="16" t="s">
        <v>352</v>
      </c>
      <c r="BG18" s="13"/>
      <c r="BH18" s="16" t="s">
        <v>381</v>
      </c>
      <c r="BI18" s="16" t="s">
        <v>382</v>
      </c>
      <c r="BJ18" s="16" t="s">
        <v>383</v>
      </c>
      <c r="BK18" s="16" t="s">
        <v>356</v>
      </c>
      <c r="BL18" s="14" t="s">
        <v>2</v>
      </c>
      <c r="BM18" s="20">
        <v>490007.0113898</v>
      </c>
      <c r="BN18" s="14" t="s">
        <v>254</v>
      </c>
      <c r="BO18" s="20"/>
      <c r="BP18" s="21">
        <v>36801</v>
      </c>
      <c r="BQ18" s="21">
        <v>47788</v>
      </c>
      <c r="BR18" s="20">
        <v>33453.22</v>
      </c>
      <c r="BS18" s="20">
        <v>65</v>
      </c>
      <c r="BT18" s="20">
        <v>28.21</v>
      </c>
    </row>
    <row r="19" spans="1:72" s="1" customFormat="1" ht="18.2" customHeight="1" x14ac:dyDescent="0.15">
      <c r="A19" s="4">
        <v>17</v>
      </c>
      <c r="B19" s="5" t="s">
        <v>351</v>
      </c>
      <c r="C19" s="5" t="s">
        <v>0</v>
      </c>
      <c r="D19" s="6">
        <v>45383</v>
      </c>
      <c r="E19" s="7" t="s">
        <v>227</v>
      </c>
      <c r="F19" s="8">
        <v>146</v>
      </c>
      <c r="G19" s="8">
        <v>145</v>
      </c>
      <c r="H19" s="9">
        <v>32231.599999999999</v>
      </c>
      <c r="I19" s="9">
        <v>24847.88</v>
      </c>
      <c r="J19" s="9">
        <v>0</v>
      </c>
      <c r="K19" s="9">
        <v>57079.48</v>
      </c>
      <c r="L19" s="9">
        <v>292.02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57079.48</v>
      </c>
      <c r="T19" s="9">
        <v>56213.5</v>
      </c>
      <c r="U19" s="9">
        <v>263.20999999999998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56476.71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f>VLOOKUP(E19,[1]Aplicado!$C$807:$AL$1391,36,0)</f>
        <v>0</v>
      </c>
      <c r="AU19" s="9">
        <f t="shared" si="0"/>
        <v>0</v>
      </c>
      <c r="AV19" s="9">
        <v>25139.9</v>
      </c>
      <c r="AW19" s="9">
        <v>56476.71</v>
      </c>
      <c r="AX19" s="10">
        <v>79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79.831440559440594</v>
      </c>
      <c r="BD19" s="11">
        <v>9.8000000000000007</v>
      </c>
      <c r="BE19" s="11"/>
      <c r="BF19" s="7" t="s">
        <v>352</v>
      </c>
      <c r="BG19" s="4"/>
      <c r="BH19" s="7" t="s">
        <v>381</v>
      </c>
      <c r="BI19" s="7" t="s">
        <v>382</v>
      </c>
      <c r="BJ19" s="7" t="s">
        <v>383</v>
      </c>
      <c r="BK19" s="7" t="s">
        <v>356</v>
      </c>
      <c r="BL19" s="5" t="s">
        <v>2</v>
      </c>
      <c r="BM19" s="11">
        <v>463372.81686543999</v>
      </c>
      <c r="BN19" s="5" t="s">
        <v>254</v>
      </c>
      <c r="BO19" s="11"/>
      <c r="BP19" s="12">
        <v>36801</v>
      </c>
      <c r="BQ19" s="12">
        <v>47788</v>
      </c>
      <c r="BR19" s="11">
        <v>23360.48</v>
      </c>
      <c r="BS19" s="11">
        <v>65</v>
      </c>
      <c r="BT19" s="11">
        <v>28.21</v>
      </c>
    </row>
    <row r="20" spans="1:72" s="1" customFormat="1" ht="18.2" customHeight="1" x14ac:dyDescent="0.15">
      <c r="A20" s="13">
        <v>18</v>
      </c>
      <c r="B20" s="14" t="s">
        <v>351</v>
      </c>
      <c r="C20" s="14" t="s">
        <v>0</v>
      </c>
      <c r="D20" s="15">
        <v>45383</v>
      </c>
      <c r="E20" s="16" t="s">
        <v>226</v>
      </c>
      <c r="F20" s="17">
        <v>130</v>
      </c>
      <c r="G20" s="17">
        <v>129</v>
      </c>
      <c r="H20" s="18">
        <v>32808.53</v>
      </c>
      <c r="I20" s="18">
        <v>22955.71</v>
      </c>
      <c r="J20" s="18">
        <v>0</v>
      </c>
      <c r="K20" s="18">
        <v>55764.24</v>
      </c>
      <c r="L20" s="18">
        <v>287.31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55764.24</v>
      </c>
      <c r="T20" s="18">
        <v>49222.04</v>
      </c>
      <c r="U20" s="18">
        <v>267.92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49489.96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f>VLOOKUP(E20,[1]Aplicado!$C$807:$AL$1391,36,0)</f>
        <v>0</v>
      </c>
      <c r="AU20" s="18">
        <f t="shared" si="0"/>
        <v>0</v>
      </c>
      <c r="AV20" s="18">
        <v>23243.02</v>
      </c>
      <c r="AW20" s="18">
        <v>49489.96</v>
      </c>
      <c r="AX20" s="19">
        <v>81</v>
      </c>
      <c r="AY20" s="19">
        <v>360</v>
      </c>
      <c r="AZ20" s="18">
        <v>206643.94</v>
      </c>
      <c r="BA20" s="18">
        <v>64350</v>
      </c>
      <c r="BB20" s="20">
        <v>90</v>
      </c>
      <c r="BC20" s="20">
        <v>77.991944055944103</v>
      </c>
      <c r="BD20" s="20">
        <v>9.8000000000000007</v>
      </c>
      <c r="BE20" s="20"/>
      <c r="BF20" s="16" t="s">
        <v>352</v>
      </c>
      <c r="BG20" s="13"/>
      <c r="BH20" s="16" t="s">
        <v>381</v>
      </c>
      <c r="BI20" s="16" t="s">
        <v>382</v>
      </c>
      <c r="BJ20" s="16" t="s">
        <v>383</v>
      </c>
      <c r="BK20" s="16" t="s">
        <v>356</v>
      </c>
      <c r="BL20" s="14" t="s">
        <v>2</v>
      </c>
      <c r="BM20" s="20">
        <v>452695.66171871999</v>
      </c>
      <c r="BN20" s="14" t="s">
        <v>254</v>
      </c>
      <c r="BO20" s="20"/>
      <c r="BP20" s="21">
        <v>36866</v>
      </c>
      <c r="BQ20" s="21">
        <v>47849</v>
      </c>
      <c r="BR20" s="20">
        <v>20112.03</v>
      </c>
      <c r="BS20" s="20">
        <v>65</v>
      </c>
      <c r="BT20" s="20">
        <v>27.79</v>
      </c>
    </row>
    <row r="21" spans="1:72" s="1" customFormat="1" ht="18.2" customHeight="1" x14ac:dyDescent="0.15">
      <c r="A21" s="4">
        <v>19</v>
      </c>
      <c r="B21" s="5" t="s">
        <v>351</v>
      </c>
      <c r="C21" s="5" t="s">
        <v>0</v>
      </c>
      <c r="D21" s="6">
        <v>45383</v>
      </c>
      <c r="E21" s="7" t="s">
        <v>384</v>
      </c>
      <c r="F21" s="8">
        <v>0</v>
      </c>
      <c r="G21" s="8">
        <v>0</v>
      </c>
      <c r="H21" s="9">
        <v>30390.04</v>
      </c>
      <c r="I21" s="9">
        <v>304.58</v>
      </c>
      <c r="J21" s="9">
        <v>0</v>
      </c>
      <c r="K21" s="9">
        <v>30694.62</v>
      </c>
      <c r="L21" s="9">
        <v>307.06</v>
      </c>
      <c r="M21" s="9">
        <v>0</v>
      </c>
      <c r="N21" s="9">
        <v>0</v>
      </c>
      <c r="O21" s="9">
        <v>304.58</v>
      </c>
      <c r="P21" s="9">
        <v>272.74</v>
      </c>
      <c r="Q21" s="9">
        <v>0</v>
      </c>
      <c r="R21" s="9">
        <v>0</v>
      </c>
      <c r="S21" s="9">
        <v>30117.3</v>
      </c>
      <c r="T21" s="9">
        <v>250.65</v>
      </c>
      <c r="U21" s="9">
        <v>248.17</v>
      </c>
      <c r="V21" s="9">
        <v>0</v>
      </c>
      <c r="W21" s="9">
        <v>250.65</v>
      </c>
      <c r="X21" s="9">
        <v>248.17</v>
      </c>
      <c r="Y21" s="9">
        <v>0</v>
      </c>
      <c r="Z21" s="9">
        <v>0</v>
      </c>
      <c r="AA21" s="9">
        <v>0</v>
      </c>
      <c r="AB21" s="9">
        <v>65</v>
      </c>
      <c r="AC21" s="9">
        <v>0</v>
      </c>
      <c r="AD21" s="9">
        <v>0</v>
      </c>
      <c r="AE21" s="9">
        <v>0</v>
      </c>
      <c r="AF21" s="9">
        <v>29.06</v>
      </c>
      <c r="AG21" s="9">
        <v>0</v>
      </c>
      <c r="AH21" s="9">
        <v>68.23</v>
      </c>
      <c r="AI21" s="9">
        <v>35.049999999999997</v>
      </c>
      <c r="AJ21" s="9">
        <v>65</v>
      </c>
      <c r="AK21" s="9">
        <v>0</v>
      </c>
      <c r="AL21" s="9">
        <v>0</v>
      </c>
      <c r="AM21" s="9">
        <v>0</v>
      </c>
      <c r="AN21" s="9">
        <v>0</v>
      </c>
      <c r="AO21" s="9">
        <v>68.23</v>
      </c>
      <c r="AP21" s="9">
        <v>34.950000000000003</v>
      </c>
      <c r="AQ21" s="9">
        <v>0</v>
      </c>
      <c r="AR21" s="9">
        <v>0</v>
      </c>
      <c r="AS21" s="9">
        <v>2.464E-3</v>
      </c>
      <c r="AT21" s="9">
        <f>VLOOKUP(E21,[1]Aplicado!$C$807:$AL$1391,36,0)</f>
        <v>0</v>
      </c>
      <c r="AU21" s="9">
        <f t="shared" si="0"/>
        <v>1441.6575359999997</v>
      </c>
      <c r="AV21" s="9">
        <v>34.32</v>
      </c>
      <c r="AW21" s="9">
        <v>0</v>
      </c>
      <c r="AX21" s="10">
        <v>82</v>
      </c>
      <c r="AY21" s="10">
        <v>360</v>
      </c>
      <c r="AZ21" s="9">
        <v>209934.51</v>
      </c>
      <c r="BA21" s="9">
        <v>64350</v>
      </c>
      <c r="BB21" s="11">
        <v>90</v>
      </c>
      <c r="BC21" s="11">
        <v>42.122097902097899</v>
      </c>
      <c r="BD21" s="11">
        <v>9.8000000000000007</v>
      </c>
      <c r="BE21" s="11"/>
      <c r="BF21" s="7" t="s">
        <v>352</v>
      </c>
      <c r="BG21" s="4"/>
      <c r="BH21" s="7" t="s">
        <v>381</v>
      </c>
      <c r="BI21" s="7" t="s">
        <v>382</v>
      </c>
      <c r="BJ21" s="7" t="s">
        <v>383</v>
      </c>
      <c r="BK21" s="7" t="s">
        <v>1</v>
      </c>
      <c r="BL21" s="5" t="s">
        <v>2</v>
      </c>
      <c r="BM21" s="11">
        <v>244493.0846844</v>
      </c>
      <c r="BN21" s="5" t="s">
        <v>254</v>
      </c>
      <c r="BO21" s="11"/>
      <c r="BP21" s="12">
        <v>36916</v>
      </c>
      <c r="BQ21" s="12">
        <v>47880</v>
      </c>
      <c r="BR21" s="11">
        <v>0</v>
      </c>
      <c r="BS21" s="11">
        <v>65</v>
      </c>
      <c r="BT21" s="11">
        <v>29.06</v>
      </c>
    </row>
    <row r="22" spans="1:72" s="1" customFormat="1" ht="18.2" customHeight="1" x14ac:dyDescent="0.15">
      <c r="A22" s="13">
        <v>20</v>
      </c>
      <c r="B22" s="14" t="s">
        <v>351</v>
      </c>
      <c r="C22" s="14" t="s">
        <v>0</v>
      </c>
      <c r="D22" s="15">
        <v>45383</v>
      </c>
      <c r="E22" s="16" t="s">
        <v>134</v>
      </c>
      <c r="F22" s="17">
        <v>156</v>
      </c>
      <c r="G22" s="17">
        <v>155</v>
      </c>
      <c r="H22" s="18">
        <v>32808.769999999997</v>
      </c>
      <c r="I22" s="18">
        <v>25284.93</v>
      </c>
      <c r="J22" s="18">
        <v>0</v>
      </c>
      <c r="K22" s="18">
        <v>58093.7</v>
      </c>
      <c r="L22" s="18">
        <v>287.31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58093.7</v>
      </c>
      <c r="T22" s="18">
        <v>61328.800000000003</v>
      </c>
      <c r="U22" s="18">
        <v>267.92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61596.72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f>VLOOKUP(E22,[1]Aplicado!$C$807:$AL$1391,36,0)</f>
        <v>0</v>
      </c>
      <c r="AU22" s="18">
        <f t="shared" si="0"/>
        <v>0</v>
      </c>
      <c r="AV22" s="18">
        <v>25572.240000000002</v>
      </c>
      <c r="AW22" s="18">
        <v>61596.72</v>
      </c>
      <c r="AX22" s="19">
        <v>82</v>
      </c>
      <c r="AY22" s="19">
        <v>360</v>
      </c>
      <c r="AZ22" s="18">
        <v>207244.32</v>
      </c>
      <c r="BA22" s="18">
        <v>64350</v>
      </c>
      <c r="BB22" s="20">
        <v>90</v>
      </c>
      <c r="BC22" s="20">
        <v>81.249930069930102</v>
      </c>
      <c r="BD22" s="20">
        <v>9.8000000000000007</v>
      </c>
      <c r="BE22" s="20"/>
      <c r="BF22" s="16" t="s">
        <v>352</v>
      </c>
      <c r="BG22" s="13"/>
      <c r="BH22" s="16" t="s">
        <v>381</v>
      </c>
      <c r="BI22" s="16" t="s">
        <v>382</v>
      </c>
      <c r="BJ22" s="16" t="s">
        <v>383</v>
      </c>
      <c r="BK22" s="16" t="s">
        <v>356</v>
      </c>
      <c r="BL22" s="14" t="s">
        <v>2</v>
      </c>
      <c r="BM22" s="20">
        <v>471606.28322360001</v>
      </c>
      <c r="BN22" s="14" t="s">
        <v>254</v>
      </c>
      <c r="BO22" s="20"/>
      <c r="BP22" s="21">
        <v>36879</v>
      </c>
      <c r="BQ22" s="21">
        <v>47849</v>
      </c>
      <c r="BR22" s="20">
        <v>25388.49</v>
      </c>
      <c r="BS22" s="20">
        <v>65</v>
      </c>
      <c r="BT22" s="20">
        <v>27.71</v>
      </c>
    </row>
    <row r="23" spans="1:72" s="1" customFormat="1" ht="18.2" customHeight="1" x14ac:dyDescent="0.15">
      <c r="A23" s="4">
        <v>21</v>
      </c>
      <c r="B23" s="5" t="s">
        <v>351</v>
      </c>
      <c r="C23" s="5" t="s">
        <v>0</v>
      </c>
      <c r="D23" s="6">
        <v>45383</v>
      </c>
      <c r="E23" s="7" t="s">
        <v>385</v>
      </c>
      <c r="F23" s="8">
        <v>0</v>
      </c>
      <c r="G23" s="8">
        <v>0</v>
      </c>
      <c r="H23" s="9">
        <v>33932.75</v>
      </c>
      <c r="I23" s="9">
        <v>0</v>
      </c>
      <c r="J23" s="9">
        <v>0</v>
      </c>
      <c r="K23" s="9">
        <v>33932.75</v>
      </c>
      <c r="L23" s="9">
        <v>278.11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33932.75</v>
      </c>
      <c r="T23" s="9">
        <v>0</v>
      </c>
      <c r="U23" s="9">
        <v>277.12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277.12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0.12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0.118255</v>
      </c>
      <c r="AT23" s="9">
        <f>VLOOKUP(E23,[1]Aplicado!$C$807:$AL$1391,36,0)</f>
        <v>0</v>
      </c>
      <c r="AU23" s="9">
        <f t="shared" si="0"/>
        <v>1.7449999999999966E-3</v>
      </c>
      <c r="AV23" s="9">
        <v>278.11</v>
      </c>
      <c r="AW23" s="9">
        <v>277.12</v>
      </c>
      <c r="AX23" s="10">
        <v>85</v>
      </c>
      <c r="AY23" s="10">
        <v>360</v>
      </c>
      <c r="AZ23" s="9">
        <v>211196.49</v>
      </c>
      <c r="BA23" s="9">
        <v>64350</v>
      </c>
      <c r="BB23" s="11">
        <v>90</v>
      </c>
      <c r="BC23" s="11">
        <v>47.458391608391601</v>
      </c>
      <c r="BD23" s="11">
        <v>9.8000000000000007</v>
      </c>
      <c r="BE23" s="11"/>
      <c r="BF23" s="7" t="s">
        <v>352</v>
      </c>
      <c r="BG23" s="4"/>
      <c r="BH23" s="7" t="s">
        <v>381</v>
      </c>
      <c r="BI23" s="7" t="s">
        <v>382</v>
      </c>
      <c r="BJ23" s="7" t="s">
        <v>383</v>
      </c>
      <c r="BK23" s="7" t="s">
        <v>1</v>
      </c>
      <c r="BL23" s="5" t="s">
        <v>2</v>
      </c>
      <c r="BM23" s="11">
        <v>275467.01461700001</v>
      </c>
      <c r="BN23" s="5" t="s">
        <v>254</v>
      </c>
      <c r="BO23" s="11"/>
      <c r="BP23" s="12">
        <v>36990</v>
      </c>
      <c r="BQ23" s="12">
        <v>47969</v>
      </c>
      <c r="BR23" s="11">
        <v>196.08</v>
      </c>
      <c r="BS23" s="11">
        <v>90</v>
      </c>
      <c r="BT23" s="11">
        <v>28.9</v>
      </c>
    </row>
    <row r="24" spans="1:72" s="1" customFormat="1" ht="18.2" customHeight="1" x14ac:dyDescent="0.15">
      <c r="A24" s="13">
        <v>22</v>
      </c>
      <c r="B24" s="14" t="s">
        <v>351</v>
      </c>
      <c r="C24" s="14" t="s">
        <v>0</v>
      </c>
      <c r="D24" s="15">
        <v>45383</v>
      </c>
      <c r="E24" s="16" t="s">
        <v>135</v>
      </c>
      <c r="F24" s="17">
        <v>145</v>
      </c>
      <c r="G24" s="17">
        <v>144</v>
      </c>
      <c r="H24" s="18">
        <v>34484.300000000003</v>
      </c>
      <c r="I24" s="18">
        <v>23198.95</v>
      </c>
      <c r="J24" s="18">
        <v>0</v>
      </c>
      <c r="K24" s="18">
        <v>57683.25</v>
      </c>
      <c r="L24" s="18">
        <v>273.63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57683.25</v>
      </c>
      <c r="T24" s="18">
        <v>57307.35</v>
      </c>
      <c r="U24" s="18">
        <v>281.60000000000002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57588.95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f>VLOOKUP(E24,[1]Aplicado!$C$807:$AL$1391,36,0)</f>
        <v>0</v>
      </c>
      <c r="AU24" s="18">
        <f t="shared" si="0"/>
        <v>0</v>
      </c>
      <c r="AV24" s="18">
        <v>23472.58</v>
      </c>
      <c r="AW24" s="18">
        <v>57588.95</v>
      </c>
      <c r="AX24" s="19">
        <v>88</v>
      </c>
      <c r="AY24" s="19">
        <v>360</v>
      </c>
      <c r="AZ24" s="18">
        <v>213630.77</v>
      </c>
      <c r="BA24" s="18">
        <v>64350</v>
      </c>
      <c r="BB24" s="20">
        <v>90</v>
      </c>
      <c r="BC24" s="20">
        <v>80.675874125874103</v>
      </c>
      <c r="BD24" s="20">
        <v>9.8000000000000007</v>
      </c>
      <c r="BE24" s="20"/>
      <c r="BF24" s="16" t="s">
        <v>352</v>
      </c>
      <c r="BG24" s="13"/>
      <c r="BH24" s="16" t="s">
        <v>381</v>
      </c>
      <c r="BI24" s="16" t="s">
        <v>382</v>
      </c>
      <c r="BJ24" s="16" t="s">
        <v>383</v>
      </c>
      <c r="BK24" s="16" t="s">
        <v>356</v>
      </c>
      <c r="BL24" s="14" t="s">
        <v>2</v>
      </c>
      <c r="BM24" s="20">
        <v>468274.23863099999</v>
      </c>
      <c r="BN24" s="14" t="s">
        <v>254</v>
      </c>
      <c r="BO24" s="20"/>
      <c r="BP24" s="21">
        <v>37070</v>
      </c>
      <c r="BQ24" s="21">
        <v>48030</v>
      </c>
      <c r="BR24" s="20">
        <v>28462.34</v>
      </c>
      <c r="BS24" s="20">
        <v>90</v>
      </c>
      <c r="BT24" s="20">
        <v>28.58</v>
      </c>
    </row>
    <row r="25" spans="1:72" s="1" customFormat="1" ht="18.2" customHeight="1" x14ac:dyDescent="0.15">
      <c r="A25" s="4">
        <v>23</v>
      </c>
      <c r="B25" s="5" t="s">
        <v>351</v>
      </c>
      <c r="C25" s="5" t="s">
        <v>0</v>
      </c>
      <c r="D25" s="6">
        <v>45383</v>
      </c>
      <c r="E25" s="7" t="s">
        <v>386</v>
      </c>
      <c r="F25" s="8">
        <v>1</v>
      </c>
      <c r="G25" s="8">
        <v>0</v>
      </c>
      <c r="H25" s="9">
        <v>34623.94</v>
      </c>
      <c r="I25" s="9">
        <v>197.74</v>
      </c>
      <c r="J25" s="9">
        <v>0</v>
      </c>
      <c r="K25" s="9">
        <v>34821.68</v>
      </c>
      <c r="L25" s="9">
        <v>272.48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34821.68</v>
      </c>
      <c r="T25" s="9">
        <v>0</v>
      </c>
      <c r="U25" s="9">
        <v>282.75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282.75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f>VLOOKUP(E25,[1]Aplicado!$C$807:$AL$1391,36,0)</f>
        <v>0</v>
      </c>
      <c r="AU25" s="9">
        <f t="shared" si="0"/>
        <v>0</v>
      </c>
      <c r="AV25" s="9">
        <v>470.22</v>
      </c>
      <c r="AW25" s="9">
        <v>282.75</v>
      </c>
      <c r="AX25" s="10">
        <v>88</v>
      </c>
      <c r="AY25" s="10">
        <v>360</v>
      </c>
      <c r="AZ25" s="9">
        <v>213829.4</v>
      </c>
      <c r="BA25" s="9">
        <v>64350</v>
      </c>
      <c r="BB25" s="11">
        <v>90</v>
      </c>
      <c r="BC25" s="11">
        <v>48.7016503496504</v>
      </c>
      <c r="BD25" s="11">
        <v>9.8000000000000007</v>
      </c>
      <c r="BE25" s="11"/>
      <c r="BF25" s="7" t="s">
        <v>352</v>
      </c>
      <c r="BG25" s="4"/>
      <c r="BH25" s="7" t="s">
        <v>381</v>
      </c>
      <c r="BI25" s="7" t="s">
        <v>382</v>
      </c>
      <c r="BJ25" s="7" t="s">
        <v>383</v>
      </c>
      <c r="BK25" s="7" t="s">
        <v>358</v>
      </c>
      <c r="BL25" s="5" t="s">
        <v>2</v>
      </c>
      <c r="BM25" s="11">
        <v>282683.37324704003</v>
      </c>
      <c r="BN25" s="5" t="s">
        <v>254</v>
      </c>
      <c r="BO25" s="11"/>
      <c r="BP25" s="12">
        <v>37085</v>
      </c>
      <c r="BQ25" s="12">
        <v>48061</v>
      </c>
      <c r="BR25" s="11">
        <v>224.94</v>
      </c>
      <c r="BS25" s="11">
        <v>90</v>
      </c>
      <c r="BT25" s="11">
        <v>28.56</v>
      </c>
    </row>
    <row r="26" spans="1:72" s="1" customFormat="1" ht="18.2" customHeight="1" x14ac:dyDescent="0.15">
      <c r="A26" s="13">
        <v>24</v>
      </c>
      <c r="B26" s="14" t="s">
        <v>351</v>
      </c>
      <c r="C26" s="14" t="s">
        <v>0</v>
      </c>
      <c r="D26" s="15">
        <v>45383</v>
      </c>
      <c r="E26" s="16" t="s">
        <v>225</v>
      </c>
      <c r="F26" s="17">
        <v>140</v>
      </c>
      <c r="G26" s="17">
        <v>139</v>
      </c>
      <c r="H26" s="18">
        <v>35291.9</v>
      </c>
      <c r="I26" s="18">
        <v>22222.44</v>
      </c>
      <c r="J26" s="18">
        <v>0</v>
      </c>
      <c r="K26" s="18">
        <v>57514.34</v>
      </c>
      <c r="L26" s="18">
        <v>267.02999999999997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57514.34</v>
      </c>
      <c r="T26" s="18">
        <v>55507.76</v>
      </c>
      <c r="U26" s="18">
        <v>288.2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55795.96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f>VLOOKUP(E26,[1]Aplicado!$C$807:$AL$1391,36,0)</f>
        <v>0</v>
      </c>
      <c r="AU26" s="18">
        <f t="shared" si="0"/>
        <v>0</v>
      </c>
      <c r="AV26" s="18">
        <v>22489.47</v>
      </c>
      <c r="AW26" s="18">
        <v>55795.96</v>
      </c>
      <c r="AX26" s="19">
        <v>90</v>
      </c>
      <c r="AY26" s="19">
        <v>360</v>
      </c>
      <c r="AZ26" s="18">
        <v>213974.33</v>
      </c>
      <c r="BA26" s="18">
        <v>64350</v>
      </c>
      <c r="BB26" s="20">
        <v>90</v>
      </c>
      <c r="BC26" s="20">
        <v>80.439636363636396</v>
      </c>
      <c r="BD26" s="20">
        <v>9.8000000000000007</v>
      </c>
      <c r="BE26" s="20"/>
      <c r="BF26" s="16" t="s">
        <v>366</v>
      </c>
      <c r="BG26" s="13"/>
      <c r="BH26" s="16" t="s">
        <v>381</v>
      </c>
      <c r="BI26" s="16" t="s">
        <v>382</v>
      </c>
      <c r="BJ26" s="16" t="s">
        <v>383</v>
      </c>
      <c r="BK26" s="16" t="s">
        <v>356</v>
      </c>
      <c r="BL26" s="14" t="s">
        <v>2</v>
      </c>
      <c r="BM26" s="20">
        <v>466903.02252151998</v>
      </c>
      <c r="BN26" s="14" t="s">
        <v>254</v>
      </c>
      <c r="BO26" s="20"/>
      <c r="BP26" s="21">
        <v>37139</v>
      </c>
      <c r="BQ26" s="21">
        <v>48122</v>
      </c>
      <c r="BR26" s="20">
        <v>25393.24</v>
      </c>
      <c r="BS26" s="20">
        <v>90</v>
      </c>
      <c r="BT26" s="20">
        <v>28.53</v>
      </c>
    </row>
    <row r="27" spans="1:72" s="1" customFormat="1" ht="18.2" customHeight="1" x14ac:dyDescent="0.15">
      <c r="A27" s="4">
        <v>25</v>
      </c>
      <c r="B27" s="5" t="s">
        <v>351</v>
      </c>
      <c r="C27" s="5" t="s">
        <v>0</v>
      </c>
      <c r="D27" s="6">
        <v>45383</v>
      </c>
      <c r="E27" s="7" t="s">
        <v>390</v>
      </c>
      <c r="F27" s="8">
        <v>0</v>
      </c>
      <c r="G27" s="8">
        <v>0</v>
      </c>
      <c r="H27" s="9">
        <v>56268</v>
      </c>
      <c r="I27" s="9">
        <v>655.1</v>
      </c>
      <c r="J27" s="9">
        <v>0</v>
      </c>
      <c r="K27" s="9">
        <v>56923.1</v>
      </c>
      <c r="L27" s="9">
        <v>660.44</v>
      </c>
      <c r="M27" s="9">
        <v>0</v>
      </c>
      <c r="N27" s="9">
        <v>0</v>
      </c>
      <c r="O27" s="9">
        <v>655.1</v>
      </c>
      <c r="P27" s="9">
        <v>0</v>
      </c>
      <c r="Q27" s="9">
        <v>0</v>
      </c>
      <c r="R27" s="9">
        <v>0</v>
      </c>
      <c r="S27" s="9">
        <v>56268</v>
      </c>
      <c r="T27" s="9">
        <v>463.92</v>
      </c>
      <c r="U27" s="9">
        <v>458.58</v>
      </c>
      <c r="V27" s="9">
        <v>0</v>
      </c>
      <c r="W27" s="9">
        <v>463.92</v>
      </c>
      <c r="X27" s="9">
        <v>0</v>
      </c>
      <c r="Y27" s="9">
        <v>0</v>
      </c>
      <c r="Z27" s="9">
        <v>0</v>
      </c>
      <c r="AA27" s="9">
        <v>458.58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0.08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59.87</v>
      </c>
      <c r="AP27" s="9">
        <v>77.959999999999994</v>
      </c>
      <c r="AQ27" s="9">
        <v>0</v>
      </c>
      <c r="AR27" s="9">
        <v>0</v>
      </c>
      <c r="AS27" s="9">
        <v>0</v>
      </c>
      <c r="AT27" s="9">
        <f>VLOOKUP(E27,[1]Aplicado!$C$807:$AL$1391,36,0)</f>
        <v>0</v>
      </c>
      <c r="AU27" s="9">
        <f t="shared" si="0"/>
        <v>1256.93</v>
      </c>
      <c r="AV27" s="9">
        <v>660.44</v>
      </c>
      <c r="AW27" s="9">
        <v>458.58</v>
      </c>
      <c r="AX27" s="10">
        <v>65</v>
      </c>
      <c r="AY27" s="10">
        <v>300</v>
      </c>
      <c r="AZ27" s="9">
        <v>536000</v>
      </c>
      <c r="BA27" s="9">
        <v>125276.34</v>
      </c>
      <c r="BB27" s="11">
        <v>80</v>
      </c>
      <c r="BC27" s="11">
        <v>35.932084222767003</v>
      </c>
      <c r="BD27" s="11">
        <v>9.7799999999999994</v>
      </c>
      <c r="BE27" s="11"/>
      <c r="BF27" s="7" t="s">
        <v>366</v>
      </c>
      <c r="BG27" s="4"/>
      <c r="BH27" s="7" t="s">
        <v>387</v>
      </c>
      <c r="BI27" s="7" t="s">
        <v>388</v>
      </c>
      <c r="BJ27" s="7" t="s">
        <v>389</v>
      </c>
      <c r="BK27" s="7" t="s">
        <v>1</v>
      </c>
      <c r="BL27" s="5" t="s">
        <v>2</v>
      </c>
      <c r="BM27" s="11">
        <v>456785.19950400002</v>
      </c>
      <c r="BN27" s="5" t="s">
        <v>254</v>
      </c>
      <c r="BO27" s="11"/>
      <c r="BP27" s="12">
        <v>38209</v>
      </c>
      <c r="BQ27" s="12">
        <v>47362</v>
      </c>
      <c r="BR27" s="11">
        <v>138.22999999999999</v>
      </c>
      <c r="BS27" s="11">
        <v>0</v>
      </c>
      <c r="BT27" s="11">
        <v>28</v>
      </c>
    </row>
    <row r="28" spans="1:72" s="1" customFormat="1" ht="18.2" customHeight="1" x14ac:dyDescent="0.15">
      <c r="A28" s="13">
        <v>26</v>
      </c>
      <c r="B28" s="14" t="s">
        <v>351</v>
      </c>
      <c r="C28" s="14" t="s">
        <v>0</v>
      </c>
      <c r="D28" s="15">
        <v>45383</v>
      </c>
      <c r="E28" s="16" t="s">
        <v>224</v>
      </c>
      <c r="F28" s="17">
        <v>156</v>
      </c>
      <c r="G28" s="17">
        <v>155</v>
      </c>
      <c r="H28" s="18">
        <v>30501.73</v>
      </c>
      <c r="I28" s="18">
        <v>28386.400000000001</v>
      </c>
      <c r="J28" s="18">
        <v>0</v>
      </c>
      <c r="K28" s="18">
        <v>58888.13</v>
      </c>
      <c r="L28" s="18">
        <v>327.73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58888.13</v>
      </c>
      <c r="T28" s="18">
        <v>62822.71</v>
      </c>
      <c r="U28" s="18">
        <v>256.95999999999998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63079.67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f>VLOOKUP(E28,[1]Aplicado!$C$807:$AL$1391,36,0)</f>
        <v>0</v>
      </c>
      <c r="AU28" s="18">
        <f t="shared" si="0"/>
        <v>0</v>
      </c>
      <c r="AV28" s="18">
        <v>28714.13</v>
      </c>
      <c r="AW28" s="18">
        <v>63079.67</v>
      </c>
      <c r="AX28" s="19">
        <v>69</v>
      </c>
      <c r="AY28" s="19">
        <v>300</v>
      </c>
      <c r="AZ28" s="18">
        <v>250000</v>
      </c>
      <c r="BA28" s="18">
        <v>63798.22</v>
      </c>
      <c r="BB28" s="20">
        <v>90</v>
      </c>
      <c r="BC28" s="20">
        <v>83.073347500917706</v>
      </c>
      <c r="BD28" s="20">
        <v>10.11</v>
      </c>
      <c r="BE28" s="20"/>
      <c r="BF28" s="16" t="s">
        <v>352</v>
      </c>
      <c r="BG28" s="13"/>
      <c r="BH28" s="16" t="s">
        <v>392</v>
      </c>
      <c r="BI28" s="16" t="s">
        <v>393</v>
      </c>
      <c r="BJ28" s="16" t="s">
        <v>394</v>
      </c>
      <c r="BK28" s="16" t="s">
        <v>356</v>
      </c>
      <c r="BL28" s="14" t="s">
        <v>2</v>
      </c>
      <c r="BM28" s="20">
        <v>478055.48820764001</v>
      </c>
      <c r="BN28" s="14" t="s">
        <v>254</v>
      </c>
      <c r="BO28" s="20"/>
      <c r="BP28" s="21">
        <v>38336</v>
      </c>
      <c r="BQ28" s="21">
        <v>47484</v>
      </c>
      <c r="BR28" s="20">
        <v>14440.15</v>
      </c>
      <c r="BS28" s="20">
        <v>0</v>
      </c>
      <c r="BT28" s="20">
        <v>27.22</v>
      </c>
    </row>
    <row r="29" spans="1:72" s="1" customFormat="1" ht="18.2" customHeight="1" x14ac:dyDescent="0.15">
      <c r="A29" s="4">
        <v>27</v>
      </c>
      <c r="B29" s="5" t="s">
        <v>351</v>
      </c>
      <c r="C29" s="5" t="s">
        <v>0</v>
      </c>
      <c r="D29" s="6">
        <v>45383</v>
      </c>
      <c r="E29" s="7" t="s">
        <v>223</v>
      </c>
      <c r="F29" s="8">
        <v>148</v>
      </c>
      <c r="G29" s="8">
        <v>147</v>
      </c>
      <c r="H29" s="9">
        <v>69017.95</v>
      </c>
      <c r="I29" s="9">
        <v>63484.12</v>
      </c>
      <c r="J29" s="9">
        <v>0</v>
      </c>
      <c r="K29" s="9">
        <v>132502.07</v>
      </c>
      <c r="L29" s="9">
        <v>745.63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132502.07</v>
      </c>
      <c r="T29" s="9">
        <v>131383.21</v>
      </c>
      <c r="U29" s="9">
        <v>571.08000000000004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131954.29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f>VLOOKUP(E29,[1]Aplicado!$C$807:$AL$1391,36,0)</f>
        <v>0</v>
      </c>
      <c r="AU29" s="9">
        <f t="shared" si="0"/>
        <v>0</v>
      </c>
      <c r="AV29" s="9">
        <v>64229.75</v>
      </c>
      <c r="AW29" s="9">
        <v>131954.29</v>
      </c>
      <c r="AX29" s="10">
        <v>70</v>
      </c>
      <c r="AY29" s="10">
        <v>300</v>
      </c>
      <c r="AZ29" s="9">
        <v>605000</v>
      </c>
      <c r="BA29" s="9">
        <v>145691.10999999999</v>
      </c>
      <c r="BB29" s="11">
        <v>85</v>
      </c>
      <c r="BC29" s="11">
        <v>77.305169478082803</v>
      </c>
      <c r="BD29" s="11">
        <v>9.93</v>
      </c>
      <c r="BE29" s="11"/>
      <c r="BF29" s="7" t="s">
        <v>352</v>
      </c>
      <c r="BG29" s="4"/>
      <c r="BH29" s="7" t="s">
        <v>401</v>
      </c>
      <c r="BI29" s="7" t="s">
        <v>402</v>
      </c>
      <c r="BJ29" s="7" t="s">
        <v>403</v>
      </c>
      <c r="BK29" s="7" t="s">
        <v>356</v>
      </c>
      <c r="BL29" s="5" t="s">
        <v>2</v>
      </c>
      <c r="BM29" s="11">
        <v>1075655.51431796</v>
      </c>
      <c r="BN29" s="5" t="s">
        <v>254</v>
      </c>
      <c r="BO29" s="11"/>
      <c r="BP29" s="12">
        <v>38341</v>
      </c>
      <c r="BQ29" s="12">
        <v>47484</v>
      </c>
      <c r="BR29" s="11">
        <v>21759.32</v>
      </c>
      <c r="BS29" s="11">
        <v>0</v>
      </c>
      <c r="BT29" s="11">
        <v>27.2</v>
      </c>
    </row>
    <row r="30" spans="1:72" s="1" customFormat="1" ht="18.2" customHeight="1" x14ac:dyDescent="0.15">
      <c r="A30" s="13">
        <v>28</v>
      </c>
      <c r="B30" s="14" t="s">
        <v>351</v>
      </c>
      <c r="C30" s="14" t="s">
        <v>0</v>
      </c>
      <c r="D30" s="15">
        <v>45383</v>
      </c>
      <c r="E30" s="16" t="s">
        <v>404</v>
      </c>
      <c r="F30" s="17">
        <v>0</v>
      </c>
      <c r="G30" s="17">
        <v>0</v>
      </c>
      <c r="H30" s="18">
        <v>109031.95</v>
      </c>
      <c r="I30" s="18">
        <v>0</v>
      </c>
      <c r="J30" s="18">
        <v>0</v>
      </c>
      <c r="K30" s="18">
        <v>109031.95</v>
      </c>
      <c r="L30" s="18">
        <v>1184.3499999999999</v>
      </c>
      <c r="M30" s="18">
        <v>0</v>
      </c>
      <c r="N30" s="18">
        <v>0</v>
      </c>
      <c r="O30" s="18">
        <v>0</v>
      </c>
      <c r="P30" s="18">
        <v>1184.3499999999999</v>
      </c>
      <c r="Q30" s="18">
        <v>0</v>
      </c>
      <c r="R30" s="18">
        <v>0</v>
      </c>
      <c r="S30" s="18">
        <v>107847.6</v>
      </c>
      <c r="T30" s="18">
        <v>0</v>
      </c>
      <c r="U30" s="18">
        <v>886.79</v>
      </c>
      <c r="V30" s="18">
        <v>0</v>
      </c>
      <c r="W30" s="18">
        <v>0</v>
      </c>
      <c r="X30" s="18">
        <v>886.79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110.81</v>
      </c>
      <c r="AI30" s="18">
        <v>145.41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0.10299999999999999</v>
      </c>
      <c r="AR30" s="18">
        <v>0</v>
      </c>
      <c r="AS30" s="18">
        <v>0</v>
      </c>
      <c r="AT30" s="18">
        <f>VLOOKUP(E30,[1]Aplicado!$C$807:$AL$1391,36,0)</f>
        <v>0</v>
      </c>
      <c r="AU30" s="18">
        <f t="shared" si="0"/>
        <v>2327.4629999999997</v>
      </c>
      <c r="AV30" s="18">
        <v>0</v>
      </c>
      <c r="AW30" s="18">
        <v>0</v>
      </c>
      <c r="AX30" s="19">
        <v>69</v>
      </c>
      <c r="AY30" s="19">
        <v>300</v>
      </c>
      <c r="AZ30" s="18">
        <v>1076752</v>
      </c>
      <c r="BA30" s="18">
        <v>232232.35</v>
      </c>
      <c r="BB30" s="20">
        <v>76</v>
      </c>
      <c r="BC30" s="20">
        <v>35.294038922656597</v>
      </c>
      <c r="BD30" s="20">
        <v>9.76</v>
      </c>
      <c r="BE30" s="20"/>
      <c r="BF30" s="16" t="s">
        <v>352</v>
      </c>
      <c r="BG30" s="13"/>
      <c r="BH30" s="16" t="s">
        <v>401</v>
      </c>
      <c r="BI30" s="16" t="s">
        <v>402</v>
      </c>
      <c r="BJ30" s="16" t="s">
        <v>405</v>
      </c>
      <c r="BK30" s="16" t="s">
        <v>1</v>
      </c>
      <c r="BL30" s="14" t="s">
        <v>2</v>
      </c>
      <c r="BM30" s="20">
        <v>875509.83653279999</v>
      </c>
      <c r="BN30" s="14" t="s">
        <v>254</v>
      </c>
      <c r="BO30" s="20"/>
      <c r="BP30" s="21">
        <v>38330</v>
      </c>
      <c r="BQ30" s="21">
        <v>47484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351</v>
      </c>
      <c r="C31" s="5" t="s">
        <v>0</v>
      </c>
      <c r="D31" s="6">
        <v>45383</v>
      </c>
      <c r="E31" s="7" t="s">
        <v>222</v>
      </c>
      <c r="F31" s="8">
        <v>165</v>
      </c>
      <c r="G31" s="8">
        <v>164</v>
      </c>
      <c r="H31" s="9">
        <v>54751.040000000001</v>
      </c>
      <c r="I31" s="9">
        <v>53473.14</v>
      </c>
      <c r="J31" s="9">
        <v>0</v>
      </c>
      <c r="K31" s="9">
        <v>108224.18</v>
      </c>
      <c r="L31" s="9">
        <v>600.22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108224.18</v>
      </c>
      <c r="T31" s="9">
        <v>121437.47</v>
      </c>
      <c r="U31" s="9">
        <v>459.87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121897.34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f>VLOOKUP(E31,[1]Aplicado!$C$807:$AL$1391,36,0)</f>
        <v>0</v>
      </c>
      <c r="AU31" s="9">
        <f t="shared" si="0"/>
        <v>0</v>
      </c>
      <c r="AV31" s="9">
        <v>54073.36</v>
      </c>
      <c r="AW31" s="9">
        <v>121897.34</v>
      </c>
      <c r="AX31" s="10">
        <v>68</v>
      </c>
      <c r="AY31" s="10">
        <v>300</v>
      </c>
      <c r="AZ31" s="9">
        <v>451000</v>
      </c>
      <c r="BA31" s="9">
        <v>115940.33</v>
      </c>
      <c r="BB31" s="11">
        <v>90</v>
      </c>
      <c r="BC31" s="11">
        <v>84.010250790212496</v>
      </c>
      <c r="BD31" s="11">
        <v>10.08</v>
      </c>
      <c r="BE31" s="11"/>
      <c r="BF31" s="7" t="s">
        <v>352</v>
      </c>
      <c r="BG31" s="4"/>
      <c r="BH31" s="7" t="s">
        <v>407</v>
      </c>
      <c r="BI31" s="7" t="s">
        <v>408</v>
      </c>
      <c r="BJ31" s="7" t="s">
        <v>409</v>
      </c>
      <c r="BK31" s="7" t="s">
        <v>356</v>
      </c>
      <c r="BL31" s="5" t="s">
        <v>2</v>
      </c>
      <c r="BM31" s="11">
        <v>878566.92351703998</v>
      </c>
      <c r="BN31" s="5" t="s">
        <v>254</v>
      </c>
      <c r="BO31" s="11"/>
      <c r="BP31" s="12">
        <v>38315</v>
      </c>
      <c r="BQ31" s="12">
        <v>47453</v>
      </c>
      <c r="BR31" s="11">
        <v>28893.57</v>
      </c>
      <c r="BS31" s="11">
        <v>0</v>
      </c>
      <c r="BT31" s="11">
        <v>27.41</v>
      </c>
    </row>
    <row r="32" spans="1:72" s="1" customFormat="1" ht="18.2" customHeight="1" x14ac:dyDescent="0.15">
      <c r="A32" s="13">
        <v>30</v>
      </c>
      <c r="B32" s="14" t="s">
        <v>90</v>
      </c>
      <c r="C32" s="14" t="s">
        <v>0</v>
      </c>
      <c r="D32" s="15">
        <v>45383</v>
      </c>
      <c r="E32" s="16" t="s">
        <v>410</v>
      </c>
      <c r="F32" s="17">
        <v>1</v>
      </c>
      <c r="G32" s="17">
        <v>1</v>
      </c>
      <c r="H32" s="18">
        <v>133619.07999999999</v>
      </c>
      <c r="I32" s="18">
        <v>2055.06</v>
      </c>
      <c r="J32" s="18">
        <v>0</v>
      </c>
      <c r="K32" s="18">
        <v>135674.14000000001</v>
      </c>
      <c r="L32" s="18">
        <v>1087.03</v>
      </c>
      <c r="M32" s="18">
        <v>0</v>
      </c>
      <c r="N32" s="18">
        <v>0</v>
      </c>
      <c r="O32" s="18">
        <v>1231.8499999999999</v>
      </c>
      <c r="P32" s="18">
        <v>0</v>
      </c>
      <c r="Q32" s="18">
        <v>0</v>
      </c>
      <c r="R32" s="18">
        <v>0</v>
      </c>
      <c r="S32" s="18">
        <v>134442.29</v>
      </c>
      <c r="T32" s="18">
        <v>1277.8399999999999</v>
      </c>
      <c r="U32" s="18">
        <v>969.8</v>
      </c>
      <c r="V32" s="18">
        <v>0</v>
      </c>
      <c r="W32" s="18">
        <v>977.61</v>
      </c>
      <c r="X32" s="18">
        <v>0</v>
      </c>
      <c r="Y32" s="18">
        <v>0</v>
      </c>
      <c r="Z32" s="18">
        <v>0</v>
      </c>
      <c r="AA32" s="18">
        <v>1270.03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113.1</v>
      </c>
      <c r="AK32" s="18">
        <v>0</v>
      </c>
      <c r="AL32" s="18">
        <v>0</v>
      </c>
      <c r="AM32" s="18">
        <v>28</v>
      </c>
      <c r="AN32" s="18">
        <v>0</v>
      </c>
      <c r="AO32" s="18">
        <v>117.13</v>
      </c>
      <c r="AP32" s="18">
        <v>84.11</v>
      </c>
      <c r="AQ32" s="18">
        <v>0</v>
      </c>
      <c r="AR32" s="18">
        <v>0</v>
      </c>
      <c r="AS32" s="18">
        <v>4.927E-3</v>
      </c>
      <c r="AT32" s="18">
        <f>VLOOKUP(E32,[1]Aplicado!$C$807:$AL$1391,36,0)</f>
        <v>0</v>
      </c>
      <c r="AU32" s="18">
        <f t="shared" si="0"/>
        <v>2551.7950729999998</v>
      </c>
      <c r="AV32" s="18">
        <v>1910.24</v>
      </c>
      <c r="AW32" s="18">
        <v>1270.03</v>
      </c>
      <c r="AX32" s="19">
        <v>86</v>
      </c>
      <c r="AY32" s="19">
        <v>300</v>
      </c>
      <c r="AZ32" s="18">
        <v>980000</v>
      </c>
      <c r="BA32" s="18">
        <v>239087.56</v>
      </c>
      <c r="BB32" s="20">
        <v>90</v>
      </c>
      <c r="BC32" s="20">
        <v>50.608262930953003</v>
      </c>
      <c r="BD32" s="20">
        <v>8.7100000000000009</v>
      </c>
      <c r="BE32" s="20"/>
      <c r="BF32" s="16" t="s">
        <v>352</v>
      </c>
      <c r="BG32" s="13"/>
      <c r="BH32" s="16" t="s">
        <v>363</v>
      </c>
      <c r="BI32" s="16" t="s">
        <v>376</v>
      </c>
      <c r="BJ32" s="16" t="s">
        <v>411</v>
      </c>
      <c r="BK32" s="16" t="s">
        <v>358</v>
      </c>
      <c r="BL32" s="14" t="s">
        <v>2</v>
      </c>
      <c r="BM32" s="20">
        <v>1091406.2746041201</v>
      </c>
      <c r="BN32" s="14" t="s">
        <v>254</v>
      </c>
      <c r="BO32" s="20"/>
      <c r="BP32" s="21">
        <v>38841</v>
      </c>
      <c r="BQ32" s="21">
        <v>47972</v>
      </c>
      <c r="BR32" s="20">
        <v>340.76</v>
      </c>
      <c r="BS32" s="20">
        <v>110.44</v>
      </c>
      <c r="BT32" s="20">
        <v>28.8</v>
      </c>
    </row>
    <row r="33" spans="1:72" s="1" customFormat="1" ht="18.2" customHeight="1" x14ac:dyDescent="0.15">
      <c r="A33" s="4">
        <v>31</v>
      </c>
      <c r="B33" s="5" t="s">
        <v>90</v>
      </c>
      <c r="C33" s="5" t="s">
        <v>0</v>
      </c>
      <c r="D33" s="6">
        <v>45383</v>
      </c>
      <c r="E33" s="7" t="s">
        <v>26</v>
      </c>
      <c r="F33" s="8">
        <v>132</v>
      </c>
      <c r="G33" s="8">
        <v>132</v>
      </c>
      <c r="H33" s="9">
        <v>0</v>
      </c>
      <c r="I33" s="9">
        <v>215236.6</v>
      </c>
      <c r="J33" s="9">
        <v>0</v>
      </c>
      <c r="K33" s="9">
        <v>215236.6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215236.6</v>
      </c>
      <c r="T33" s="9">
        <v>131832.04999999999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131832.04999999999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f>VLOOKUP(E33,[1]Aplicado!$C$807:$AL$1391,36,0)</f>
        <v>0</v>
      </c>
      <c r="AU33" s="9">
        <f t="shared" si="0"/>
        <v>0</v>
      </c>
      <c r="AV33" s="9">
        <v>215236.6</v>
      </c>
      <c r="AW33" s="9">
        <v>131832.04999999999</v>
      </c>
      <c r="AX33" s="10">
        <v>0</v>
      </c>
      <c r="AY33" s="10">
        <v>180</v>
      </c>
      <c r="AZ33" s="9">
        <v>980000</v>
      </c>
      <c r="BA33" s="9">
        <v>239646.69</v>
      </c>
      <c r="BB33" s="11">
        <v>90</v>
      </c>
      <c r="BC33" s="11">
        <v>80.832720869209595</v>
      </c>
      <c r="BD33" s="11">
        <v>8.5299999999999994</v>
      </c>
      <c r="BE33" s="11"/>
      <c r="BF33" s="7" t="s">
        <v>352</v>
      </c>
      <c r="BG33" s="4"/>
      <c r="BH33" s="7" t="s">
        <v>363</v>
      </c>
      <c r="BI33" s="7" t="s">
        <v>376</v>
      </c>
      <c r="BJ33" s="7" t="s">
        <v>411</v>
      </c>
      <c r="BK33" s="7" t="s">
        <v>356</v>
      </c>
      <c r="BL33" s="5" t="s">
        <v>2</v>
      </c>
      <c r="BM33" s="11">
        <v>1747296.7454248001</v>
      </c>
      <c r="BN33" s="5" t="s">
        <v>254</v>
      </c>
      <c r="BO33" s="11"/>
      <c r="BP33" s="12">
        <v>38805</v>
      </c>
      <c r="BQ33" s="12">
        <v>44284</v>
      </c>
      <c r="BR33" s="11">
        <v>20000.66</v>
      </c>
      <c r="BS33" s="11">
        <v>0</v>
      </c>
      <c r="BT33" s="11">
        <v>34.880000000000003</v>
      </c>
    </row>
    <row r="34" spans="1:72" s="1" customFormat="1" ht="18.2" customHeight="1" x14ac:dyDescent="0.15">
      <c r="A34" s="13">
        <v>32</v>
      </c>
      <c r="B34" s="14" t="s">
        <v>351</v>
      </c>
      <c r="C34" s="14" t="s">
        <v>0</v>
      </c>
      <c r="D34" s="15">
        <v>45383</v>
      </c>
      <c r="E34" s="16" t="s">
        <v>221</v>
      </c>
      <c r="F34" s="17">
        <v>187</v>
      </c>
      <c r="G34" s="17">
        <v>186</v>
      </c>
      <c r="H34" s="18">
        <v>81733.2</v>
      </c>
      <c r="I34" s="18">
        <v>99967.41</v>
      </c>
      <c r="J34" s="18">
        <v>0</v>
      </c>
      <c r="K34" s="18">
        <v>181700.61</v>
      </c>
      <c r="L34" s="18">
        <v>1055.92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181700.61</v>
      </c>
      <c r="T34" s="18">
        <v>224581.69</v>
      </c>
      <c r="U34" s="18">
        <v>679.68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225261.37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f>VLOOKUP(E34,[1]Aplicado!$C$807:$AL$1391,36,0)</f>
        <v>0</v>
      </c>
      <c r="AU34" s="18">
        <f t="shared" si="0"/>
        <v>0</v>
      </c>
      <c r="AV34" s="18">
        <v>101023.33</v>
      </c>
      <c r="AW34" s="18">
        <v>225261.37</v>
      </c>
      <c r="AX34" s="19">
        <v>60</v>
      </c>
      <c r="AY34" s="19">
        <v>300</v>
      </c>
      <c r="AZ34" s="18">
        <v>723298</v>
      </c>
      <c r="BA34" s="18">
        <v>191294.76</v>
      </c>
      <c r="BB34" s="20">
        <v>90</v>
      </c>
      <c r="BC34" s="20">
        <v>85.486162297388603</v>
      </c>
      <c r="BD34" s="20">
        <v>9.98</v>
      </c>
      <c r="BE34" s="20"/>
      <c r="BF34" s="16" t="s">
        <v>352</v>
      </c>
      <c r="BG34" s="13"/>
      <c r="BH34" s="16" t="s">
        <v>395</v>
      </c>
      <c r="BI34" s="16" t="s">
        <v>396</v>
      </c>
      <c r="BJ34" s="16" t="s">
        <v>412</v>
      </c>
      <c r="BK34" s="16" t="s">
        <v>356</v>
      </c>
      <c r="BL34" s="14" t="s">
        <v>2</v>
      </c>
      <c r="BM34" s="20">
        <v>1475050.6395970799</v>
      </c>
      <c r="BN34" s="14" t="s">
        <v>254</v>
      </c>
      <c r="BO34" s="20"/>
      <c r="BP34" s="21">
        <v>38065</v>
      </c>
      <c r="BQ34" s="21">
        <v>47209</v>
      </c>
      <c r="BR34" s="20">
        <v>37181.22</v>
      </c>
      <c r="BS34" s="20">
        <v>0</v>
      </c>
      <c r="BT34" s="20">
        <v>28.15</v>
      </c>
    </row>
    <row r="35" spans="1:72" s="1" customFormat="1" ht="18.2" customHeight="1" x14ac:dyDescent="0.15">
      <c r="A35" s="4">
        <v>33</v>
      </c>
      <c r="B35" s="5" t="s">
        <v>351</v>
      </c>
      <c r="C35" s="5" t="s">
        <v>0</v>
      </c>
      <c r="D35" s="6">
        <v>45383</v>
      </c>
      <c r="E35" s="7" t="s">
        <v>220</v>
      </c>
      <c r="F35" s="8">
        <v>163</v>
      </c>
      <c r="G35" s="8">
        <v>162</v>
      </c>
      <c r="H35" s="9">
        <v>89606.01</v>
      </c>
      <c r="I35" s="9">
        <v>91905.919999999998</v>
      </c>
      <c r="J35" s="9">
        <v>0</v>
      </c>
      <c r="K35" s="9">
        <v>181511.93</v>
      </c>
      <c r="L35" s="9">
        <v>1040.25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181511.93</v>
      </c>
      <c r="T35" s="9">
        <v>200933.39</v>
      </c>
      <c r="U35" s="9">
        <v>756.36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201689.75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f>VLOOKUP(E35,[1]Aplicado!$C$807:$AL$1391,36,0)</f>
        <v>0</v>
      </c>
      <c r="AU35" s="9">
        <f t="shared" si="0"/>
        <v>0</v>
      </c>
      <c r="AV35" s="9">
        <v>92946.17</v>
      </c>
      <c r="AW35" s="9">
        <v>201689.75</v>
      </c>
      <c r="AX35" s="10">
        <v>66</v>
      </c>
      <c r="AY35" s="10">
        <v>300</v>
      </c>
      <c r="AZ35" s="9">
        <v>743925</v>
      </c>
      <c r="BA35" s="9">
        <v>195735.05</v>
      </c>
      <c r="BB35" s="11">
        <v>90</v>
      </c>
      <c r="BC35" s="11">
        <v>83.460135014142793</v>
      </c>
      <c r="BD35" s="11">
        <v>10.130000000000001</v>
      </c>
      <c r="BE35" s="11"/>
      <c r="BF35" s="7" t="s">
        <v>366</v>
      </c>
      <c r="BG35" s="4"/>
      <c r="BH35" s="7" t="s">
        <v>395</v>
      </c>
      <c r="BI35" s="7" t="s">
        <v>396</v>
      </c>
      <c r="BJ35" s="7" t="s">
        <v>412</v>
      </c>
      <c r="BK35" s="7" t="s">
        <v>356</v>
      </c>
      <c r="BL35" s="5" t="s">
        <v>2</v>
      </c>
      <c r="BM35" s="11">
        <v>1473518.9300740401</v>
      </c>
      <c r="BN35" s="5" t="s">
        <v>254</v>
      </c>
      <c r="BO35" s="11"/>
      <c r="BP35" s="12">
        <v>38202</v>
      </c>
      <c r="BQ35" s="12">
        <v>47362</v>
      </c>
      <c r="BR35" s="11">
        <v>42822.21</v>
      </c>
      <c r="BS35" s="11">
        <v>0</v>
      </c>
      <c r="BT35" s="11">
        <v>28.01</v>
      </c>
    </row>
    <row r="36" spans="1:72" s="1" customFormat="1" ht="18.2" customHeight="1" x14ac:dyDescent="0.15">
      <c r="A36" s="13">
        <v>34</v>
      </c>
      <c r="B36" s="14" t="s">
        <v>351</v>
      </c>
      <c r="C36" s="14" t="s">
        <v>0</v>
      </c>
      <c r="D36" s="15">
        <v>45383</v>
      </c>
      <c r="E36" s="16" t="s">
        <v>933</v>
      </c>
      <c r="F36" s="17">
        <v>170</v>
      </c>
      <c r="G36" s="17">
        <v>169</v>
      </c>
      <c r="H36" s="18">
        <v>96024.28</v>
      </c>
      <c r="I36" s="18">
        <v>100434.207744</v>
      </c>
      <c r="J36" s="18">
        <v>0</v>
      </c>
      <c r="K36" s="18">
        <v>196458.48774400001</v>
      </c>
      <c r="L36" s="18">
        <v>1114.8900000000001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196458.48774400001</v>
      </c>
      <c r="T36" s="18">
        <v>226899.08</v>
      </c>
      <c r="U36" s="18">
        <v>810.6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227709.68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f>VLOOKUP(E36,[1]Aplicado!$C$807:$AL$1391,36,0)</f>
        <v>0</v>
      </c>
      <c r="AU36" s="18">
        <f t="shared" si="0"/>
        <v>0</v>
      </c>
      <c r="AV36" s="18">
        <v>101549.097744</v>
      </c>
      <c r="AW36" s="18">
        <v>227709.68</v>
      </c>
      <c r="AX36" s="19">
        <v>66</v>
      </c>
      <c r="AY36" s="19">
        <v>300</v>
      </c>
      <c r="AZ36" s="18">
        <v>797290</v>
      </c>
      <c r="BA36" s="18">
        <v>209775.99</v>
      </c>
      <c r="BB36" s="20">
        <v>90</v>
      </c>
      <c r="BC36" s="20">
        <v>84.286404258943094</v>
      </c>
      <c r="BD36" s="20">
        <v>10.130000000000001</v>
      </c>
      <c r="BE36" s="20"/>
      <c r="BF36" s="16" t="s">
        <v>352</v>
      </c>
      <c r="BG36" s="13"/>
      <c r="BH36" s="16" t="s">
        <v>395</v>
      </c>
      <c r="BI36" s="16" t="s">
        <v>396</v>
      </c>
      <c r="BJ36" s="16" t="s">
        <v>412</v>
      </c>
      <c r="BK36" s="16" t="s">
        <v>356</v>
      </c>
      <c r="BL36" s="14" t="s">
        <v>2</v>
      </c>
      <c r="BM36" s="20">
        <v>1594855.5043434501</v>
      </c>
      <c r="BN36" s="14" t="s">
        <v>254</v>
      </c>
      <c r="BO36" s="20"/>
      <c r="BP36" s="21">
        <v>38202</v>
      </c>
      <c r="BQ36" s="21">
        <v>47362</v>
      </c>
      <c r="BR36" s="20">
        <v>35113.980000000003</v>
      </c>
      <c r="BS36" s="20">
        <v>0</v>
      </c>
      <c r="BT36" s="20">
        <v>42.62</v>
      </c>
    </row>
    <row r="37" spans="1:72" s="1" customFormat="1" ht="18.2" customHeight="1" x14ac:dyDescent="0.15">
      <c r="A37" s="4">
        <v>35</v>
      </c>
      <c r="B37" s="5" t="s">
        <v>351</v>
      </c>
      <c r="C37" s="5" t="s">
        <v>0</v>
      </c>
      <c r="D37" s="6">
        <v>45383</v>
      </c>
      <c r="E37" s="7" t="s">
        <v>219</v>
      </c>
      <c r="F37" s="8">
        <v>156</v>
      </c>
      <c r="G37" s="8">
        <v>155</v>
      </c>
      <c r="H37" s="9">
        <v>79369.39</v>
      </c>
      <c r="I37" s="9">
        <v>76454.42</v>
      </c>
      <c r="J37" s="9">
        <v>0</v>
      </c>
      <c r="K37" s="9">
        <v>155823.81</v>
      </c>
      <c r="L37" s="9">
        <v>884.96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155823.81</v>
      </c>
      <c r="T37" s="9">
        <v>166415</v>
      </c>
      <c r="U37" s="9">
        <v>671.94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167086.94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f>VLOOKUP(E37,[1]Aplicado!$C$807:$AL$1391,36,0)</f>
        <v>0</v>
      </c>
      <c r="AU37" s="9">
        <f t="shared" si="0"/>
        <v>0</v>
      </c>
      <c r="AV37" s="9">
        <v>77339.38</v>
      </c>
      <c r="AW37" s="9">
        <v>167086.94</v>
      </c>
      <c r="AX37" s="10">
        <v>67</v>
      </c>
      <c r="AY37" s="10">
        <v>300</v>
      </c>
      <c r="AZ37" s="9">
        <v>651719</v>
      </c>
      <c r="BA37" s="9">
        <v>169227.89</v>
      </c>
      <c r="BB37" s="11">
        <v>90</v>
      </c>
      <c r="BC37" s="11">
        <v>82.871345261115096</v>
      </c>
      <c r="BD37" s="11">
        <v>10.16</v>
      </c>
      <c r="BE37" s="11"/>
      <c r="BF37" s="7" t="s">
        <v>352</v>
      </c>
      <c r="BG37" s="4"/>
      <c r="BH37" s="7" t="s">
        <v>395</v>
      </c>
      <c r="BI37" s="7" t="s">
        <v>396</v>
      </c>
      <c r="BJ37" s="7" t="s">
        <v>412</v>
      </c>
      <c r="BK37" s="7" t="s">
        <v>356</v>
      </c>
      <c r="BL37" s="5" t="s">
        <v>2</v>
      </c>
      <c r="BM37" s="11">
        <v>1264982.05264668</v>
      </c>
      <c r="BN37" s="5" t="s">
        <v>254</v>
      </c>
      <c r="BO37" s="11"/>
      <c r="BP37" s="12">
        <v>38266</v>
      </c>
      <c r="BQ37" s="12">
        <v>47423</v>
      </c>
      <c r="BR37" s="11">
        <v>26024.799999999999</v>
      </c>
      <c r="BS37" s="11">
        <v>0</v>
      </c>
      <c r="BT37" s="11">
        <v>27.67</v>
      </c>
    </row>
    <row r="38" spans="1:72" s="1" customFormat="1" ht="18.2" customHeight="1" x14ac:dyDescent="0.15">
      <c r="A38" s="13">
        <v>36</v>
      </c>
      <c r="B38" s="14" t="s">
        <v>351</v>
      </c>
      <c r="C38" s="14" t="s">
        <v>0</v>
      </c>
      <c r="D38" s="15">
        <v>45383</v>
      </c>
      <c r="E38" s="16" t="s">
        <v>137</v>
      </c>
      <c r="F38" s="17">
        <v>189</v>
      </c>
      <c r="G38" s="17">
        <v>188</v>
      </c>
      <c r="H38" s="18">
        <v>96415.57</v>
      </c>
      <c r="I38" s="18">
        <v>117795.01</v>
      </c>
      <c r="J38" s="18">
        <v>0</v>
      </c>
      <c r="K38" s="18">
        <v>214210.58</v>
      </c>
      <c r="L38" s="18">
        <v>1225.6199999999999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214210.58</v>
      </c>
      <c r="T38" s="18">
        <v>262641.42</v>
      </c>
      <c r="U38" s="18">
        <v>787.32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263428.74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f>VLOOKUP(E38,[1]Aplicado!$C$807:$AL$1391,36,0)</f>
        <v>0</v>
      </c>
      <c r="AU38" s="18">
        <f t="shared" si="0"/>
        <v>0</v>
      </c>
      <c r="AV38" s="18">
        <v>119020.63</v>
      </c>
      <c r="AW38" s="18">
        <v>263428.74</v>
      </c>
      <c r="AX38" s="19">
        <v>61</v>
      </c>
      <c r="AY38" s="19">
        <v>300</v>
      </c>
      <c r="AZ38" s="18">
        <v>852323</v>
      </c>
      <c r="BA38" s="18">
        <v>225000</v>
      </c>
      <c r="BB38" s="20">
        <v>90</v>
      </c>
      <c r="BC38" s="20">
        <v>85.684231999999994</v>
      </c>
      <c r="BD38" s="20">
        <v>9.8000000000000007</v>
      </c>
      <c r="BE38" s="20"/>
      <c r="BF38" s="16" t="s">
        <v>366</v>
      </c>
      <c r="BG38" s="13"/>
      <c r="BH38" s="16" t="s">
        <v>395</v>
      </c>
      <c r="BI38" s="16" t="s">
        <v>396</v>
      </c>
      <c r="BJ38" s="16" t="s">
        <v>412</v>
      </c>
      <c r="BK38" s="16" t="s">
        <v>356</v>
      </c>
      <c r="BL38" s="14" t="s">
        <v>2</v>
      </c>
      <c r="BM38" s="20">
        <v>1738967.4863362401</v>
      </c>
      <c r="BN38" s="14" t="s">
        <v>254</v>
      </c>
      <c r="BO38" s="20"/>
      <c r="BP38" s="21">
        <v>38079</v>
      </c>
      <c r="BQ38" s="21">
        <v>47239</v>
      </c>
      <c r="BR38" s="20">
        <v>55595.55</v>
      </c>
      <c r="BS38" s="20">
        <v>0</v>
      </c>
      <c r="BT38" s="20">
        <v>28.1</v>
      </c>
    </row>
    <row r="39" spans="1:72" s="1" customFormat="1" ht="18.2" customHeight="1" x14ac:dyDescent="0.15">
      <c r="A39" s="4">
        <v>37</v>
      </c>
      <c r="B39" s="5" t="s">
        <v>95</v>
      </c>
      <c r="C39" s="5" t="s">
        <v>0</v>
      </c>
      <c r="D39" s="6">
        <v>45383</v>
      </c>
      <c r="E39" s="7" t="s">
        <v>100</v>
      </c>
      <c r="F39" s="8">
        <v>136</v>
      </c>
      <c r="G39" s="8">
        <v>135</v>
      </c>
      <c r="H39" s="9">
        <v>34758.519999999997</v>
      </c>
      <c r="I39" s="9">
        <v>22302.59</v>
      </c>
      <c r="J39" s="9">
        <v>0</v>
      </c>
      <c r="K39" s="9">
        <v>57061.11</v>
      </c>
      <c r="L39" s="9">
        <v>274.14999999999998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57061.11</v>
      </c>
      <c r="T39" s="9">
        <v>53699.1</v>
      </c>
      <c r="U39" s="9">
        <v>288.19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53987.29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f>VLOOKUP(E39,[1]Aplicado!$C$807:$AL$1391,36,0)</f>
        <v>0</v>
      </c>
      <c r="AU39" s="9">
        <f t="shared" si="0"/>
        <v>0</v>
      </c>
      <c r="AV39" s="9">
        <v>22576.74</v>
      </c>
      <c r="AW39" s="9">
        <v>53987.29</v>
      </c>
      <c r="AX39" s="10">
        <v>87</v>
      </c>
      <c r="AY39" s="10">
        <v>360</v>
      </c>
      <c r="AZ39" s="9">
        <v>213585.09</v>
      </c>
      <c r="BA39" s="9">
        <v>64350</v>
      </c>
      <c r="BB39" s="11">
        <v>90</v>
      </c>
      <c r="BC39" s="11">
        <v>79.805748251748298</v>
      </c>
      <c r="BD39" s="11">
        <v>9.9499999999999993</v>
      </c>
      <c r="BE39" s="11"/>
      <c r="BF39" s="7" t="s">
        <v>352</v>
      </c>
      <c r="BG39" s="4"/>
      <c r="BH39" s="7" t="s">
        <v>415</v>
      </c>
      <c r="BI39" s="7" t="s">
        <v>416</v>
      </c>
      <c r="BJ39" s="7" t="s">
        <v>417</v>
      </c>
      <c r="BK39" s="7" t="s">
        <v>356</v>
      </c>
      <c r="BL39" s="5" t="s">
        <v>2</v>
      </c>
      <c r="BM39" s="11">
        <v>463223.68869108002</v>
      </c>
      <c r="BN39" s="5" t="s">
        <v>254</v>
      </c>
      <c r="BO39" s="11"/>
      <c r="BP39" s="12">
        <v>37067</v>
      </c>
      <c r="BQ39" s="12">
        <v>48024</v>
      </c>
      <c r="BR39" s="11">
        <v>27852.97</v>
      </c>
      <c r="BS39" s="11">
        <v>104.5</v>
      </c>
      <c r="BT39" s="11">
        <v>43.56</v>
      </c>
    </row>
    <row r="40" spans="1:72" s="1" customFormat="1" ht="18.2" customHeight="1" x14ac:dyDescent="0.15">
      <c r="A40" s="13">
        <v>38</v>
      </c>
      <c r="B40" s="14" t="s">
        <v>351</v>
      </c>
      <c r="C40" s="14" t="s">
        <v>0</v>
      </c>
      <c r="D40" s="15">
        <v>45383</v>
      </c>
      <c r="E40" s="16" t="s">
        <v>218</v>
      </c>
      <c r="F40" s="17">
        <v>176</v>
      </c>
      <c r="G40" s="17">
        <v>175</v>
      </c>
      <c r="H40" s="18">
        <v>29715.47</v>
      </c>
      <c r="I40" s="18">
        <v>36693.07</v>
      </c>
      <c r="J40" s="18">
        <v>0</v>
      </c>
      <c r="K40" s="18">
        <v>66408.539999999994</v>
      </c>
      <c r="L40" s="18">
        <v>388.28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66408.539999999994</v>
      </c>
      <c r="T40" s="18">
        <v>73258.289999999994</v>
      </c>
      <c r="U40" s="18">
        <v>236.46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73494.75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f>VLOOKUP(E40,[1]Aplicado!$C$807:$AL$1391,36,0)</f>
        <v>0</v>
      </c>
      <c r="AU40" s="18">
        <f t="shared" si="0"/>
        <v>0</v>
      </c>
      <c r="AV40" s="18">
        <v>37081.35</v>
      </c>
      <c r="AW40" s="18">
        <v>73494.75</v>
      </c>
      <c r="AX40" s="19">
        <v>60</v>
      </c>
      <c r="AY40" s="19">
        <v>300</v>
      </c>
      <c r="AZ40" s="18">
        <v>269000</v>
      </c>
      <c r="BA40" s="18">
        <v>71221.87</v>
      </c>
      <c r="BB40" s="20">
        <v>90</v>
      </c>
      <c r="BC40" s="20">
        <v>83.917602837443098</v>
      </c>
      <c r="BD40" s="20">
        <v>9.5500000000000007</v>
      </c>
      <c r="BE40" s="20"/>
      <c r="BF40" s="16" t="s">
        <v>352</v>
      </c>
      <c r="BG40" s="13"/>
      <c r="BH40" s="16" t="s">
        <v>418</v>
      </c>
      <c r="BI40" s="16" t="s">
        <v>419</v>
      </c>
      <c r="BJ40" s="16" t="s">
        <v>420</v>
      </c>
      <c r="BK40" s="16" t="s">
        <v>356</v>
      </c>
      <c r="BL40" s="14" t="s">
        <v>2</v>
      </c>
      <c r="BM40" s="20">
        <v>539106.38715911994</v>
      </c>
      <c r="BN40" s="14" t="s">
        <v>254</v>
      </c>
      <c r="BO40" s="20"/>
      <c r="BP40" s="21">
        <v>38058</v>
      </c>
      <c r="BQ40" s="21">
        <v>47209</v>
      </c>
      <c r="BR40" s="20">
        <v>17339.349999999999</v>
      </c>
      <c r="BS40" s="20">
        <v>0</v>
      </c>
      <c r="BT40" s="20">
        <v>28.17</v>
      </c>
    </row>
    <row r="41" spans="1:72" s="1" customFormat="1" ht="18.2" customHeight="1" x14ac:dyDescent="0.15">
      <c r="A41" s="4">
        <v>39</v>
      </c>
      <c r="B41" s="5" t="s">
        <v>351</v>
      </c>
      <c r="C41" s="5" t="s">
        <v>0</v>
      </c>
      <c r="D41" s="6">
        <v>45383</v>
      </c>
      <c r="E41" s="7" t="s">
        <v>421</v>
      </c>
      <c r="F41" s="8">
        <v>18</v>
      </c>
      <c r="G41" s="8">
        <v>17</v>
      </c>
      <c r="H41" s="9">
        <v>29564.9</v>
      </c>
      <c r="I41" s="9">
        <v>6526.5</v>
      </c>
      <c r="J41" s="9">
        <v>0</v>
      </c>
      <c r="K41" s="9">
        <v>36091.4</v>
      </c>
      <c r="L41" s="9">
        <v>390.96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36091.4</v>
      </c>
      <c r="T41" s="9">
        <v>4633.28</v>
      </c>
      <c r="U41" s="9">
        <v>235.26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4868.54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f>VLOOKUP(E41,[1]Aplicado!$C$807:$AL$1391,36,0)</f>
        <v>0</v>
      </c>
      <c r="AU41" s="9">
        <f t="shared" si="0"/>
        <v>0</v>
      </c>
      <c r="AV41" s="9">
        <v>6917.46</v>
      </c>
      <c r="AW41" s="9">
        <v>4868.54</v>
      </c>
      <c r="AX41" s="10">
        <v>60</v>
      </c>
      <c r="AY41" s="10">
        <v>300</v>
      </c>
      <c r="AZ41" s="9">
        <v>269000</v>
      </c>
      <c r="BA41" s="9">
        <v>71390.59</v>
      </c>
      <c r="BB41" s="11">
        <v>90</v>
      </c>
      <c r="BC41" s="11">
        <v>45.499357828531799</v>
      </c>
      <c r="BD41" s="11">
        <v>9.5500000000000007</v>
      </c>
      <c r="BE41" s="11"/>
      <c r="BF41" s="7" t="s">
        <v>352</v>
      </c>
      <c r="BG41" s="4"/>
      <c r="BH41" s="7" t="s">
        <v>418</v>
      </c>
      <c r="BI41" s="7" t="s">
        <v>419</v>
      </c>
      <c r="BJ41" s="7" t="s">
        <v>420</v>
      </c>
      <c r="BK41" s="7" t="s">
        <v>356</v>
      </c>
      <c r="BL41" s="5" t="s">
        <v>2</v>
      </c>
      <c r="BM41" s="11">
        <v>292990.99575920001</v>
      </c>
      <c r="BN41" s="5" t="s">
        <v>254</v>
      </c>
      <c r="BO41" s="11"/>
      <c r="BP41" s="12">
        <v>38047</v>
      </c>
      <c r="BQ41" s="12">
        <v>47209</v>
      </c>
      <c r="BR41" s="11">
        <v>1998.86</v>
      </c>
      <c r="BS41" s="11">
        <v>0</v>
      </c>
      <c r="BT41" s="11">
        <v>28.24</v>
      </c>
    </row>
    <row r="42" spans="1:72" s="1" customFormat="1" ht="18.2" customHeight="1" x14ac:dyDescent="0.15">
      <c r="A42" s="13">
        <v>40</v>
      </c>
      <c r="B42" s="14" t="s">
        <v>351</v>
      </c>
      <c r="C42" s="14" t="s">
        <v>0</v>
      </c>
      <c r="D42" s="15">
        <v>45383</v>
      </c>
      <c r="E42" s="16" t="s">
        <v>138</v>
      </c>
      <c r="F42" s="17">
        <v>156</v>
      </c>
      <c r="G42" s="17">
        <v>155</v>
      </c>
      <c r="H42" s="18">
        <v>30282.6</v>
      </c>
      <c r="I42" s="18">
        <v>33839.33</v>
      </c>
      <c r="J42" s="18">
        <v>0</v>
      </c>
      <c r="K42" s="18">
        <v>64121.93</v>
      </c>
      <c r="L42" s="18">
        <v>374.65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64121.93</v>
      </c>
      <c r="T42" s="18">
        <v>61211.9</v>
      </c>
      <c r="U42" s="18">
        <v>234.67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61446.57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>VLOOKUP(E42,[1]Aplicado!$C$807:$AL$1391,36,0)</f>
        <v>0</v>
      </c>
      <c r="AU42" s="18">
        <f t="shared" si="0"/>
        <v>0</v>
      </c>
      <c r="AV42" s="18">
        <v>34213.980000000003</v>
      </c>
      <c r="AW42" s="18">
        <v>61446.57</v>
      </c>
      <c r="AX42" s="19">
        <v>63</v>
      </c>
      <c r="AY42" s="19">
        <v>300</v>
      </c>
      <c r="AZ42" s="18">
        <v>269000</v>
      </c>
      <c r="BA42" s="18">
        <v>70864.649999999994</v>
      </c>
      <c r="BB42" s="20">
        <v>90</v>
      </c>
      <c r="BC42" s="20">
        <v>81.436565339700394</v>
      </c>
      <c r="BD42" s="20">
        <v>9.3000000000000007</v>
      </c>
      <c r="BE42" s="20"/>
      <c r="BF42" s="16" t="s">
        <v>366</v>
      </c>
      <c r="BG42" s="13"/>
      <c r="BH42" s="16" t="s">
        <v>418</v>
      </c>
      <c r="BI42" s="16" t="s">
        <v>419</v>
      </c>
      <c r="BJ42" s="16" t="s">
        <v>420</v>
      </c>
      <c r="BK42" s="16" t="s">
        <v>356</v>
      </c>
      <c r="BL42" s="14" t="s">
        <v>2</v>
      </c>
      <c r="BM42" s="20">
        <v>520543.62315404002</v>
      </c>
      <c r="BN42" s="14" t="s">
        <v>254</v>
      </c>
      <c r="BO42" s="20"/>
      <c r="BP42" s="21">
        <v>38140</v>
      </c>
      <c r="BQ42" s="21">
        <v>47300</v>
      </c>
      <c r="BR42" s="20">
        <v>15089.3</v>
      </c>
      <c r="BS42" s="20">
        <v>0</v>
      </c>
      <c r="BT42" s="20">
        <v>28.04</v>
      </c>
    </row>
    <row r="43" spans="1:72" s="1" customFormat="1" ht="18.2" customHeight="1" x14ac:dyDescent="0.15">
      <c r="A43" s="4">
        <v>41</v>
      </c>
      <c r="B43" s="5" t="s">
        <v>351</v>
      </c>
      <c r="C43" s="5" t="s">
        <v>0</v>
      </c>
      <c r="D43" s="6">
        <v>45383</v>
      </c>
      <c r="E43" s="7" t="s">
        <v>139</v>
      </c>
      <c r="F43" s="8">
        <v>190</v>
      </c>
      <c r="G43" s="8">
        <v>189</v>
      </c>
      <c r="H43" s="9">
        <v>30324.81</v>
      </c>
      <c r="I43" s="9">
        <v>37237.660000000003</v>
      </c>
      <c r="J43" s="9">
        <v>0</v>
      </c>
      <c r="K43" s="9">
        <v>67562.47</v>
      </c>
      <c r="L43" s="9">
        <v>375.16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67562.47</v>
      </c>
      <c r="T43" s="9">
        <v>78690.66</v>
      </c>
      <c r="U43" s="9">
        <v>235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78925.66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f>VLOOKUP(E43,[1]Aplicado!$C$807:$AL$1391,36,0)</f>
        <v>0</v>
      </c>
      <c r="AU43" s="9">
        <f t="shared" si="0"/>
        <v>0</v>
      </c>
      <c r="AV43" s="9">
        <v>37612.82</v>
      </c>
      <c r="AW43" s="9">
        <v>78925.66</v>
      </c>
      <c r="AX43" s="10">
        <v>63</v>
      </c>
      <c r="AY43" s="10">
        <v>300</v>
      </c>
      <c r="AZ43" s="9">
        <v>269000</v>
      </c>
      <c r="BA43" s="9">
        <v>70963.16</v>
      </c>
      <c r="BB43" s="11">
        <v>90</v>
      </c>
      <c r="BC43" s="11">
        <v>85.687028311591504</v>
      </c>
      <c r="BD43" s="11">
        <v>9.3000000000000007</v>
      </c>
      <c r="BE43" s="11"/>
      <c r="BF43" s="7" t="s">
        <v>352</v>
      </c>
      <c r="BG43" s="4"/>
      <c r="BH43" s="7" t="s">
        <v>418</v>
      </c>
      <c r="BI43" s="7" t="s">
        <v>419</v>
      </c>
      <c r="BJ43" s="7" t="s">
        <v>420</v>
      </c>
      <c r="BK43" s="7" t="s">
        <v>356</v>
      </c>
      <c r="BL43" s="5" t="s">
        <v>2</v>
      </c>
      <c r="BM43" s="11">
        <v>548474.02320915996</v>
      </c>
      <c r="BN43" s="5" t="s">
        <v>254</v>
      </c>
      <c r="BO43" s="11"/>
      <c r="BP43" s="12">
        <v>38168</v>
      </c>
      <c r="BQ43" s="12">
        <v>47300</v>
      </c>
      <c r="BR43" s="11">
        <v>18940.78</v>
      </c>
      <c r="BS43" s="11">
        <v>0</v>
      </c>
      <c r="BT43" s="11">
        <v>28.08</v>
      </c>
    </row>
    <row r="44" spans="1:72" s="1" customFormat="1" ht="18.2" customHeight="1" x14ac:dyDescent="0.15">
      <c r="A44" s="13">
        <v>42</v>
      </c>
      <c r="B44" s="14" t="s">
        <v>351</v>
      </c>
      <c r="C44" s="14" t="s">
        <v>0</v>
      </c>
      <c r="D44" s="15">
        <v>45383</v>
      </c>
      <c r="E44" s="16" t="s">
        <v>140</v>
      </c>
      <c r="F44" s="17">
        <v>201</v>
      </c>
      <c r="G44" s="17">
        <v>200</v>
      </c>
      <c r="H44" s="18">
        <v>47716.63</v>
      </c>
      <c r="I44" s="18">
        <v>49579.5</v>
      </c>
      <c r="J44" s="18">
        <v>0</v>
      </c>
      <c r="K44" s="18">
        <v>97296.13</v>
      </c>
      <c r="L44" s="18">
        <v>512.73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97296.13</v>
      </c>
      <c r="T44" s="18">
        <v>134273.21</v>
      </c>
      <c r="U44" s="18">
        <v>401.98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134675.19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f>VLOOKUP(E44,[1]Aplicado!$C$807:$AL$1391,36,0)</f>
        <v>0</v>
      </c>
      <c r="AU44" s="18">
        <f t="shared" si="0"/>
        <v>0</v>
      </c>
      <c r="AV44" s="18">
        <v>50092.23</v>
      </c>
      <c r="AW44" s="18">
        <v>134675.19</v>
      </c>
      <c r="AX44" s="19">
        <v>69</v>
      </c>
      <c r="AY44" s="19">
        <v>300</v>
      </c>
      <c r="AZ44" s="18">
        <v>395000</v>
      </c>
      <c r="BA44" s="18">
        <v>99808.02</v>
      </c>
      <c r="BB44" s="20">
        <v>89</v>
      </c>
      <c r="BC44" s="20">
        <v>86.760117774102696</v>
      </c>
      <c r="BD44" s="20">
        <v>10.11</v>
      </c>
      <c r="BE44" s="20"/>
      <c r="BF44" s="16" t="s">
        <v>352</v>
      </c>
      <c r="BG44" s="13"/>
      <c r="BH44" s="16" t="s">
        <v>422</v>
      </c>
      <c r="BI44" s="16" t="s">
        <v>424</v>
      </c>
      <c r="BJ44" s="16" t="s">
        <v>425</v>
      </c>
      <c r="BK44" s="16" t="s">
        <v>356</v>
      </c>
      <c r="BL44" s="14" t="s">
        <v>2</v>
      </c>
      <c r="BM44" s="20">
        <v>789852.70763164002</v>
      </c>
      <c r="BN44" s="14" t="s">
        <v>254</v>
      </c>
      <c r="BO44" s="20"/>
      <c r="BP44" s="21">
        <v>38330</v>
      </c>
      <c r="BQ44" s="21">
        <v>47484</v>
      </c>
      <c r="BR44" s="20">
        <v>25724</v>
      </c>
      <c r="BS44" s="20">
        <v>0</v>
      </c>
      <c r="BT44" s="20">
        <v>27.25</v>
      </c>
    </row>
    <row r="45" spans="1:72" s="1" customFormat="1" ht="18.2" customHeight="1" x14ac:dyDescent="0.15">
      <c r="A45" s="4">
        <v>43</v>
      </c>
      <c r="B45" s="5" t="s">
        <v>351</v>
      </c>
      <c r="C45" s="5" t="s">
        <v>0</v>
      </c>
      <c r="D45" s="6">
        <v>45383</v>
      </c>
      <c r="E45" s="7" t="s">
        <v>141</v>
      </c>
      <c r="F45" s="8">
        <v>134</v>
      </c>
      <c r="G45" s="8">
        <v>133</v>
      </c>
      <c r="H45" s="9">
        <v>36899.599999999999</v>
      </c>
      <c r="I45" s="9">
        <v>38571.08</v>
      </c>
      <c r="J45" s="9">
        <v>0</v>
      </c>
      <c r="K45" s="9">
        <v>75470.679999999993</v>
      </c>
      <c r="L45" s="9">
        <v>483.87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75470.679999999993</v>
      </c>
      <c r="T45" s="9">
        <v>68370.509999999995</v>
      </c>
      <c r="U45" s="9">
        <v>314.23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68684.740000000005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f>VLOOKUP(E45,[1]Aplicado!$C$807:$AL$1391,36,0)</f>
        <v>0</v>
      </c>
      <c r="AU45" s="9">
        <f t="shared" si="0"/>
        <v>0</v>
      </c>
      <c r="AV45" s="9">
        <v>39054.949999999997</v>
      </c>
      <c r="AW45" s="9">
        <v>68684.740000000005</v>
      </c>
      <c r="AX45" s="10">
        <v>60</v>
      </c>
      <c r="AY45" s="10">
        <v>300</v>
      </c>
      <c r="AZ45" s="9">
        <v>324999.98</v>
      </c>
      <c r="BA45" s="9">
        <v>86351.039999999994</v>
      </c>
      <c r="BB45" s="11">
        <v>90</v>
      </c>
      <c r="BC45" s="11">
        <v>78.659865590501298</v>
      </c>
      <c r="BD45" s="11">
        <v>10.220000000000001</v>
      </c>
      <c r="BE45" s="11"/>
      <c r="BF45" s="7" t="s">
        <v>352</v>
      </c>
      <c r="BG45" s="4"/>
      <c r="BH45" s="7" t="s">
        <v>395</v>
      </c>
      <c r="BI45" s="7" t="s">
        <v>396</v>
      </c>
      <c r="BJ45" s="7" t="s">
        <v>427</v>
      </c>
      <c r="BK45" s="7" t="s">
        <v>356</v>
      </c>
      <c r="BL45" s="5" t="s">
        <v>2</v>
      </c>
      <c r="BM45" s="11">
        <v>612673.09341903997</v>
      </c>
      <c r="BN45" s="5" t="s">
        <v>254</v>
      </c>
      <c r="BO45" s="11"/>
      <c r="BP45" s="12">
        <v>38042</v>
      </c>
      <c r="BQ45" s="12">
        <v>47178</v>
      </c>
      <c r="BR45" s="11">
        <v>13512.63</v>
      </c>
      <c r="BS45" s="11">
        <v>0</v>
      </c>
      <c r="BT45" s="11">
        <v>28.27</v>
      </c>
    </row>
    <row r="46" spans="1:72" s="1" customFormat="1" ht="18.2" customHeight="1" x14ac:dyDescent="0.15">
      <c r="A46" s="13">
        <v>44</v>
      </c>
      <c r="B46" s="14" t="s">
        <v>351</v>
      </c>
      <c r="C46" s="14" t="s">
        <v>0</v>
      </c>
      <c r="D46" s="15">
        <v>45383</v>
      </c>
      <c r="E46" s="16" t="s">
        <v>217</v>
      </c>
      <c r="F46" s="17">
        <v>194</v>
      </c>
      <c r="G46" s="17">
        <v>193</v>
      </c>
      <c r="H46" s="18">
        <v>36899.760000000002</v>
      </c>
      <c r="I46" s="18">
        <v>45843.54</v>
      </c>
      <c r="J46" s="18">
        <v>0</v>
      </c>
      <c r="K46" s="18">
        <v>82743.3</v>
      </c>
      <c r="L46" s="18">
        <v>483.87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82743.3</v>
      </c>
      <c r="T46" s="18">
        <v>108984.01</v>
      </c>
      <c r="U46" s="18">
        <v>314.23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109298.24000000001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f>VLOOKUP(E46,[1]Aplicado!$C$807:$AL$1391,36,0)</f>
        <v>0</v>
      </c>
      <c r="AU46" s="18">
        <f t="shared" si="0"/>
        <v>0</v>
      </c>
      <c r="AV46" s="18">
        <v>46327.41</v>
      </c>
      <c r="AW46" s="18">
        <v>109298.24000000001</v>
      </c>
      <c r="AX46" s="19">
        <v>60</v>
      </c>
      <c r="AY46" s="19">
        <v>300</v>
      </c>
      <c r="AZ46" s="18">
        <v>324999.98</v>
      </c>
      <c r="BA46" s="18">
        <v>86351.039999999994</v>
      </c>
      <c r="BB46" s="20">
        <v>90</v>
      </c>
      <c r="BC46" s="20">
        <v>86.239806723810204</v>
      </c>
      <c r="BD46" s="20">
        <v>10.220000000000001</v>
      </c>
      <c r="BE46" s="20"/>
      <c r="BF46" s="16" t="s">
        <v>352</v>
      </c>
      <c r="BG46" s="13"/>
      <c r="BH46" s="16" t="s">
        <v>395</v>
      </c>
      <c r="BI46" s="16" t="s">
        <v>396</v>
      </c>
      <c r="BJ46" s="16" t="s">
        <v>427</v>
      </c>
      <c r="BK46" s="16" t="s">
        <v>356</v>
      </c>
      <c r="BL46" s="14" t="s">
        <v>2</v>
      </c>
      <c r="BM46" s="20">
        <v>671712.42621239997</v>
      </c>
      <c r="BN46" s="14" t="s">
        <v>254</v>
      </c>
      <c r="BO46" s="20"/>
      <c r="BP46" s="21">
        <v>38043</v>
      </c>
      <c r="BQ46" s="21">
        <v>47178</v>
      </c>
      <c r="BR46" s="20">
        <v>27559.26</v>
      </c>
      <c r="BS46" s="20">
        <v>0</v>
      </c>
      <c r="BT46" s="20">
        <v>28.27</v>
      </c>
    </row>
    <row r="47" spans="1:72" s="1" customFormat="1" ht="18.2" customHeight="1" x14ac:dyDescent="0.15">
      <c r="A47" s="4">
        <v>45</v>
      </c>
      <c r="B47" s="5" t="s">
        <v>351</v>
      </c>
      <c r="C47" s="5" t="s">
        <v>0</v>
      </c>
      <c r="D47" s="6">
        <v>45383</v>
      </c>
      <c r="E47" s="7" t="s">
        <v>142</v>
      </c>
      <c r="F47" s="8">
        <v>151</v>
      </c>
      <c r="G47" s="8">
        <v>150</v>
      </c>
      <c r="H47" s="9">
        <v>32799.629999999997</v>
      </c>
      <c r="I47" s="9">
        <v>30690.55</v>
      </c>
      <c r="J47" s="9">
        <v>0</v>
      </c>
      <c r="K47" s="9">
        <v>63490.18</v>
      </c>
      <c r="L47" s="9">
        <v>359.51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63490.18</v>
      </c>
      <c r="T47" s="9">
        <v>65191.66</v>
      </c>
      <c r="U47" s="9">
        <v>275.49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65467.15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f>VLOOKUP(E47,[1]Aplicado!$C$807:$AL$1391,36,0)</f>
        <v>0</v>
      </c>
      <c r="AU47" s="9">
        <f t="shared" si="0"/>
        <v>0</v>
      </c>
      <c r="AV47" s="9">
        <v>31050.06</v>
      </c>
      <c r="AW47" s="9">
        <v>65467.15</v>
      </c>
      <c r="AX47" s="10">
        <v>69</v>
      </c>
      <c r="AY47" s="10">
        <v>300</v>
      </c>
      <c r="AZ47" s="9">
        <v>270000</v>
      </c>
      <c r="BA47" s="9">
        <v>69449.02</v>
      </c>
      <c r="BB47" s="11">
        <v>90</v>
      </c>
      <c r="BC47" s="11">
        <v>82.277852156877103</v>
      </c>
      <c r="BD47" s="11">
        <v>10.08</v>
      </c>
      <c r="BE47" s="11"/>
      <c r="BF47" s="7" t="s">
        <v>352</v>
      </c>
      <c r="BG47" s="4"/>
      <c r="BH47" s="7" t="s">
        <v>418</v>
      </c>
      <c r="BI47" s="7" t="s">
        <v>429</v>
      </c>
      <c r="BJ47" s="7" t="s">
        <v>428</v>
      </c>
      <c r="BK47" s="7" t="s">
        <v>356</v>
      </c>
      <c r="BL47" s="5" t="s">
        <v>2</v>
      </c>
      <c r="BM47" s="11">
        <v>515415.05896504002</v>
      </c>
      <c r="BN47" s="5" t="s">
        <v>254</v>
      </c>
      <c r="BO47" s="11"/>
      <c r="BP47" s="12">
        <v>38310</v>
      </c>
      <c r="BQ47" s="12">
        <v>47453</v>
      </c>
      <c r="BR47" s="11">
        <v>14210.35</v>
      </c>
      <c r="BS47" s="11">
        <v>0</v>
      </c>
      <c r="BT47" s="11">
        <v>27.42</v>
      </c>
    </row>
    <row r="48" spans="1:72" s="1" customFormat="1" ht="18.2" customHeight="1" x14ac:dyDescent="0.15">
      <c r="A48" s="13">
        <v>46</v>
      </c>
      <c r="B48" s="14" t="s">
        <v>351</v>
      </c>
      <c r="C48" s="14" t="s">
        <v>0</v>
      </c>
      <c r="D48" s="15">
        <v>45383</v>
      </c>
      <c r="E48" s="16" t="s">
        <v>238</v>
      </c>
      <c r="F48" s="17">
        <v>72</v>
      </c>
      <c r="G48" s="17">
        <v>71</v>
      </c>
      <c r="H48" s="18">
        <v>30865.52</v>
      </c>
      <c r="I48" s="18">
        <v>18017.22</v>
      </c>
      <c r="J48" s="18">
        <v>0</v>
      </c>
      <c r="K48" s="18">
        <v>48882.74</v>
      </c>
      <c r="L48" s="18">
        <v>333.48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48882.74</v>
      </c>
      <c r="T48" s="18">
        <v>23961.46</v>
      </c>
      <c r="U48" s="18">
        <v>255.39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24216.85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f>VLOOKUP(E48,[1]Aplicado!$C$807:$AL$1391,36,0)</f>
        <v>0</v>
      </c>
      <c r="AU48" s="18">
        <f t="shared" si="0"/>
        <v>0</v>
      </c>
      <c r="AV48" s="18">
        <v>18350.7</v>
      </c>
      <c r="AW48" s="18">
        <v>24216.85</v>
      </c>
      <c r="AX48" s="19">
        <v>69</v>
      </c>
      <c r="AY48" s="19">
        <v>300</v>
      </c>
      <c r="AZ48" s="18">
        <v>270000</v>
      </c>
      <c r="BA48" s="18">
        <v>65157</v>
      </c>
      <c r="BB48" s="20">
        <v>85</v>
      </c>
      <c r="BC48" s="20">
        <v>63.769555074665803</v>
      </c>
      <c r="BD48" s="20">
        <v>9.93</v>
      </c>
      <c r="BE48" s="20"/>
      <c r="BF48" s="16" t="s">
        <v>352</v>
      </c>
      <c r="BG48" s="13"/>
      <c r="BH48" s="16" t="s">
        <v>418</v>
      </c>
      <c r="BI48" s="16" t="s">
        <v>429</v>
      </c>
      <c r="BJ48" s="16" t="s">
        <v>430</v>
      </c>
      <c r="BK48" s="16" t="s">
        <v>356</v>
      </c>
      <c r="BL48" s="14" t="s">
        <v>2</v>
      </c>
      <c r="BM48" s="20">
        <v>396831.45203672</v>
      </c>
      <c r="BN48" s="14" t="s">
        <v>254</v>
      </c>
      <c r="BO48" s="20"/>
      <c r="BP48" s="21">
        <v>38330</v>
      </c>
      <c r="BQ48" s="21">
        <v>47484</v>
      </c>
      <c r="BR48" s="20">
        <v>7909.95</v>
      </c>
      <c r="BS48" s="20">
        <v>0</v>
      </c>
      <c r="BT48" s="20">
        <v>27.26</v>
      </c>
    </row>
    <row r="49" spans="1:72" s="1" customFormat="1" ht="18.2" customHeight="1" x14ac:dyDescent="0.15">
      <c r="A49" s="4">
        <v>47</v>
      </c>
      <c r="B49" s="5" t="s">
        <v>351</v>
      </c>
      <c r="C49" s="5" t="s">
        <v>0</v>
      </c>
      <c r="D49" s="6">
        <v>45383</v>
      </c>
      <c r="E49" s="7" t="s">
        <v>431</v>
      </c>
      <c r="F49" s="8">
        <v>1</v>
      </c>
      <c r="G49" s="8">
        <v>1</v>
      </c>
      <c r="H49" s="9">
        <v>29802.81</v>
      </c>
      <c r="I49" s="9">
        <v>418.49</v>
      </c>
      <c r="J49" s="9">
        <v>0</v>
      </c>
      <c r="K49" s="9">
        <v>30221.3</v>
      </c>
      <c r="L49" s="9">
        <v>377.76</v>
      </c>
      <c r="M49" s="9">
        <v>0</v>
      </c>
      <c r="N49" s="9">
        <v>0</v>
      </c>
      <c r="O49" s="9">
        <v>369.62</v>
      </c>
      <c r="P49" s="9">
        <v>0</v>
      </c>
      <c r="Q49" s="9">
        <v>0</v>
      </c>
      <c r="R49" s="9">
        <v>0</v>
      </c>
      <c r="S49" s="9">
        <v>29851.68</v>
      </c>
      <c r="T49" s="9">
        <v>253.72</v>
      </c>
      <c r="U49" s="9">
        <v>250.57</v>
      </c>
      <c r="V49" s="9">
        <v>0</v>
      </c>
      <c r="W49" s="9">
        <v>253.72</v>
      </c>
      <c r="X49" s="9">
        <v>0</v>
      </c>
      <c r="Y49" s="9">
        <v>0</v>
      </c>
      <c r="Z49" s="9">
        <v>0</v>
      </c>
      <c r="AA49" s="9">
        <v>250.57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27.82</v>
      </c>
      <c r="AN49" s="9">
        <v>0</v>
      </c>
      <c r="AO49" s="9">
        <v>33.56</v>
      </c>
      <c r="AP49" s="9">
        <v>42.98</v>
      </c>
      <c r="AQ49" s="9">
        <v>0</v>
      </c>
      <c r="AR49" s="9">
        <v>0</v>
      </c>
      <c r="AS49" s="9">
        <v>0</v>
      </c>
      <c r="AT49" s="9">
        <f>VLOOKUP(E49,[1]Aplicado!$C$807:$AL$1391,36,0)</f>
        <v>0</v>
      </c>
      <c r="AU49" s="9">
        <f t="shared" si="0"/>
        <v>727.7</v>
      </c>
      <c r="AV49" s="9">
        <v>426.63</v>
      </c>
      <c r="AW49" s="9">
        <v>250.57</v>
      </c>
      <c r="AX49" s="10">
        <v>74</v>
      </c>
      <c r="AY49" s="10">
        <v>300</v>
      </c>
      <c r="AZ49" s="9">
        <v>272000</v>
      </c>
      <c r="BA49" s="9">
        <v>68666.39</v>
      </c>
      <c r="BB49" s="11">
        <v>90</v>
      </c>
      <c r="BC49" s="11">
        <v>39.126145993694998</v>
      </c>
      <c r="BD49" s="11">
        <v>10.09</v>
      </c>
      <c r="BE49" s="11"/>
      <c r="BF49" s="7" t="s">
        <v>352</v>
      </c>
      <c r="BG49" s="4"/>
      <c r="BH49" s="7" t="s">
        <v>418</v>
      </c>
      <c r="BI49" s="7" t="s">
        <v>429</v>
      </c>
      <c r="BJ49" s="7" t="s">
        <v>430</v>
      </c>
      <c r="BK49" s="7" t="s">
        <v>358</v>
      </c>
      <c r="BL49" s="5" t="s">
        <v>2</v>
      </c>
      <c r="BM49" s="11">
        <v>242336.77408703999</v>
      </c>
      <c r="BN49" s="5" t="s">
        <v>254</v>
      </c>
      <c r="BO49" s="11"/>
      <c r="BP49" s="12">
        <v>38464</v>
      </c>
      <c r="BQ49" s="12">
        <v>47604</v>
      </c>
      <c r="BR49" s="11">
        <v>104.36</v>
      </c>
      <c r="BS49" s="11">
        <v>0</v>
      </c>
      <c r="BT49" s="11">
        <v>27.82</v>
      </c>
    </row>
    <row r="50" spans="1:72" s="1" customFormat="1" ht="18.2" customHeight="1" x14ac:dyDescent="0.15">
      <c r="A50" s="13">
        <v>48</v>
      </c>
      <c r="B50" s="14" t="s">
        <v>351</v>
      </c>
      <c r="C50" s="14" t="s">
        <v>0</v>
      </c>
      <c r="D50" s="15">
        <v>45383</v>
      </c>
      <c r="E50" s="16" t="s">
        <v>436</v>
      </c>
      <c r="F50" s="17">
        <v>0</v>
      </c>
      <c r="G50" s="17">
        <v>0</v>
      </c>
      <c r="H50" s="18">
        <v>32286</v>
      </c>
      <c r="I50" s="18">
        <v>0</v>
      </c>
      <c r="J50" s="18">
        <v>0</v>
      </c>
      <c r="K50" s="18">
        <v>32286</v>
      </c>
      <c r="L50" s="18">
        <v>380.43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32286</v>
      </c>
      <c r="T50" s="18">
        <v>0</v>
      </c>
      <c r="U50" s="18">
        <v>279.81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279.81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0.1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0.102242</v>
      </c>
      <c r="AT50" s="18">
        <f>VLOOKUP(E50,[1]Aplicado!$C$807:$AL$1391,36,0)</f>
        <v>0</v>
      </c>
      <c r="AU50" s="18">
        <f t="shared" si="0"/>
        <v>-2.241999999999994E-3</v>
      </c>
      <c r="AV50" s="18">
        <v>380.43</v>
      </c>
      <c r="AW50" s="18">
        <v>279.81</v>
      </c>
      <c r="AX50" s="19">
        <v>67</v>
      </c>
      <c r="AY50" s="19">
        <v>360</v>
      </c>
      <c r="AZ50" s="18">
        <v>231207.67999999999</v>
      </c>
      <c r="BA50" s="18">
        <v>72772.59</v>
      </c>
      <c r="BB50" s="20">
        <v>82.7</v>
      </c>
      <c r="BC50" s="20">
        <v>36.690355530839298</v>
      </c>
      <c r="BD50" s="20">
        <v>10.4</v>
      </c>
      <c r="BE50" s="20"/>
      <c r="BF50" s="16" t="s">
        <v>352</v>
      </c>
      <c r="BG50" s="13"/>
      <c r="BH50" s="16" t="s">
        <v>433</v>
      </c>
      <c r="BI50" s="16" t="s">
        <v>434</v>
      </c>
      <c r="BJ50" s="16" t="s">
        <v>435</v>
      </c>
      <c r="BK50" s="16" t="s">
        <v>1</v>
      </c>
      <c r="BL50" s="14" t="s">
        <v>2</v>
      </c>
      <c r="BM50" s="20">
        <v>262098.652008</v>
      </c>
      <c r="BN50" s="14" t="s">
        <v>254</v>
      </c>
      <c r="BO50" s="20"/>
      <c r="BP50" s="21">
        <v>36461</v>
      </c>
      <c r="BQ50" s="21">
        <v>47423</v>
      </c>
      <c r="BR50" s="20">
        <v>269.20999999999998</v>
      </c>
      <c r="BS50" s="20">
        <v>142</v>
      </c>
      <c r="BT50" s="20">
        <v>42.29</v>
      </c>
    </row>
    <row r="51" spans="1:72" s="1" customFormat="1" ht="18.2" customHeight="1" x14ac:dyDescent="0.15">
      <c r="A51" s="4">
        <v>49</v>
      </c>
      <c r="B51" s="5" t="s">
        <v>351</v>
      </c>
      <c r="C51" s="5" t="s">
        <v>0</v>
      </c>
      <c r="D51" s="6">
        <v>45383</v>
      </c>
      <c r="E51" s="7" t="s">
        <v>437</v>
      </c>
      <c r="F51" s="8">
        <v>0</v>
      </c>
      <c r="G51" s="8">
        <v>0</v>
      </c>
      <c r="H51" s="9">
        <v>34470.300000000003</v>
      </c>
      <c r="I51" s="9">
        <v>0</v>
      </c>
      <c r="J51" s="9">
        <v>0</v>
      </c>
      <c r="K51" s="9">
        <v>34470.300000000003</v>
      </c>
      <c r="L51" s="9">
        <v>379.9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34470.300000000003</v>
      </c>
      <c r="T51" s="9">
        <v>0</v>
      </c>
      <c r="U51" s="9">
        <v>298.74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298.74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0.02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1.9709000000000001E-2</v>
      </c>
      <c r="AT51" s="9">
        <f>VLOOKUP(E51,[1]Aplicado!$C$807:$AL$1391,36,0)</f>
        <v>0</v>
      </c>
      <c r="AU51" s="9">
        <f t="shared" si="0"/>
        <v>2.9099999999999959E-4</v>
      </c>
      <c r="AV51" s="9">
        <v>379.9</v>
      </c>
      <c r="AW51" s="9">
        <v>298.74</v>
      </c>
      <c r="AX51" s="10">
        <v>71</v>
      </c>
      <c r="AY51" s="10">
        <v>360</v>
      </c>
      <c r="AZ51" s="9">
        <v>239532.39</v>
      </c>
      <c r="BA51" s="9">
        <v>74800</v>
      </c>
      <c r="BB51" s="11">
        <v>85</v>
      </c>
      <c r="BC51" s="11">
        <v>39.170795454545498</v>
      </c>
      <c r="BD51" s="11">
        <v>10.4</v>
      </c>
      <c r="BE51" s="11"/>
      <c r="BF51" s="7" t="s">
        <v>352</v>
      </c>
      <c r="BG51" s="4"/>
      <c r="BH51" s="7" t="s">
        <v>433</v>
      </c>
      <c r="BI51" s="7" t="s">
        <v>434</v>
      </c>
      <c r="BJ51" s="7" t="s">
        <v>435</v>
      </c>
      <c r="BK51" s="7" t="s">
        <v>1</v>
      </c>
      <c r="BL51" s="5" t="s">
        <v>2</v>
      </c>
      <c r="BM51" s="11">
        <v>279830.86056840001</v>
      </c>
      <c r="BN51" s="5" t="s">
        <v>254</v>
      </c>
      <c r="BO51" s="11"/>
      <c r="BP51" s="12">
        <v>36571</v>
      </c>
      <c r="BQ51" s="12">
        <v>47543</v>
      </c>
      <c r="BR51" s="11">
        <v>272.7</v>
      </c>
      <c r="BS51" s="11">
        <v>142</v>
      </c>
      <c r="BT51" s="11">
        <v>29.44</v>
      </c>
    </row>
    <row r="52" spans="1:72" s="1" customFormat="1" ht="18.2" customHeight="1" x14ac:dyDescent="0.15">
      <c r="A52" s="13">
        <v>50</v>
      </c>
      <c r="B52" s="14" t="s">
        <v>351</v>
      </c>
      <c r="C52" s="14" t="s">
        <v>0</v>
      </c>
      <c r="D52" s="15">
        <v>45383</v>
      </c>
      <c r="E52" s="16" t="s">
        <v>264</v>
      </c>
      <c r="F52" s="17">
        <v>162</v>
      </c>
      <c r="G52" s="17">
        <v>161</v>
      </c>
      <c r="H52" s="18">
        <v>26429.84</v>
      </c>
      <c r="I52" s="18">
        <v>42519.46</v>
      </c>
      <c r="J52" s="18">
        <v>0</v>
      </c>
      <c r="K52" s="18">
        <v>68949.3</v>
      </c>
      <c r="L52" s="18">
        <v>489.54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68949.3</v>
      </c>
      <c r="T52" s="18">
        <v>73883.23</v>
      </c>
      <c r="U52" s="18">
        <v>229.02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74112.25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f>VLOOKUP(E52,[1]Aplicado!$C$807:$AL$1391,36,0)</f>
        <v>0</v>
      </c>
      <c r="AU52" s="18">
        <f t="shared" si="0"/>
        <v>0</v>
      </c>
      <c r="AV52" s="18">
        <v>43009</v>
      </c>
      <c r="AW52" s="18">
        <v>74112.25</v>
      </c>
      <c r="AX52" s="19">
        <v>77</v>
      </c>
      <c r="AY52" s="19">
        <v>360</v>
      </c>
      <c r="AZ52" s="18">
        <v>247065.46</v>
      </c>
      <c r="BA52" s="18">
        <v>79200</v>
      </c>
      <c r="BB52" s="20">
        <v>90</v>
      </c>
      <c r="BC52" s="20">
        <v>78.351477272727294</v>
      </c>
      <c r="BD52" s="20">
        <v>10.4</v>
      </c>
      <c r="BE52" s="20"/>
      <c r="BF52" s="16" t="s">
        <v>352</v>
      </c>
      <c r="BG52" s="13"/>
      <c r="BH52" s="16" t="s">
        <v>433</v>
      </c>
      <c r="BI52" s="16" t="s">
        <v>434</v>
      </c>
      <c r="BJ52" s="16" t="s">
        <v>435</v>
      </c>
      <c r="BK52" s="16" t="s">
        <v>356</v>
      </c>
      <c r="BL52" s="14" t="s">
        <v>2</v>
      </c>
      <c r="BM52" s="20">
        <v>559732.34798039997</v>
      </c>
      <c r="BN52" s="14" t="s">
        <v>254</v>
      </c>
      <c r="BO52" s="20"/>
      <c r="BP52" s="21">
        <v>36727</v>
      </c>
      <c r="BQ52" s="21">
        <v>47696</v>
      </c>
      <c r="BR52" s="20">
        <v>38908.39</v>
      </c>
      <c r="BS52" s="20">
        <v>142</v>
      </c>
      <c r="BT52" s="20">
        <v>28.57</v>
      </c>
    </row>
    <row r="53" spans="1:72" s="1" customFormat="1" ht="18.2" customHeight="1" x14ac:dyDescent="0.15">
      <c r="A53" s="4">
        <v>51</v>
      </c>
      <c r="B53" s="5" t="s">
        <v>351</v>
      </c>
      <c r="C53" s="5" t="s">
        <v>0</v>
      </c>
      <c r="D53" s="6">
        <v>45383</v>
      </c>
      <c r="E53" s="7" t="s">
        <v>143</v>
      </c>
      <c r="F53" s="8">
        <v>140</v>
      </c>
      <c r="G53" s="8">
        <v>139</v>
      </c>
      <c r="H53" s="9">
        <v>39508.78</v>
      </c>
      <c r="I53" s="9">
        <v>30318.84</v>
      </c>
      <c r="J53" s="9">
        <v>0</v>
      </c>
      <c r="K53" s="9">
        <v>69827.62</v>
      </c>
      <c r="L53" s="9">
        <v>376.18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69827.62</v>
      </c>
      <c r="T53" s="9">
        <v>69729.11</v>
      </c>
      <c r="U53" s="9">
        <v>342.38</v>
      </c>
      <c r="V53" s="9">
        <v>0</v>
      </c>
      <c r="W53" s="9">
        <v>45.51</v>
      </c>
      <c r="X53" s="9">
        <v>0</v>
      </c>
      <c r="Y53" s="9">
        <v>0</v>
      </c>
      <c r="Z53" s="9">
        <v>0</v>
      </c>
      <c r="AA53" s="9">
        <v>70025.98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38.64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47.686458000000002</v>
      </c>
      <c r="AT53" s="9">
        <f>VLOOKUP(E53,[1]Aplicado!$C$807:$AL$1391,36,0)</f>
        <v>0</v>
      </c>
      <c r="AU53" s="9">
        <f t="shared" si="0"/>
        <v>36.463541999999997</v>
      </c>
      <c r="AV53" s="9">
        <v>30695.02</v>
      </c>
      <c r="AW53" s="9">
        <v>70025.98</v>
      </c>
      <c r="AX53" s="10">
        <v>76</v>
      </c>
      <c r="AY53" s="10">
        <v>360</v>
      </c>
      <c r="AZ53" s="9">
        <v>245723.72</v>
      </c>
      <c r="BA53" s="9">
        <v>79200</v>
      </c>
      <c r="BB53" s="11">
        <v>90</v>
      </c>
      <c r="BC53" s="11">
        <v>79.349568181818199</v>
      </c>
      <c r="BD53" s="11">
        <v>10.4</v>
      </c>
      <c r="BE53" s="11"/>
      <c r="BF53" s="7" t="s">
        <v>352</v>
      </c>
      <c r="BG53" s="4"/>
      <c r="BH53" s="7" t="s">
        <v>433</v>
      </c>
      <c r="BI53" s="7" t="s">
        <v>434</v>
      </c>
      <c r="BJ53" s="7" t="s">
        <v>435</v>
      </c>
      <c r="BK53" s="7" t="s">
        <v>356</v>
      </c>
      <c r="BL53" s="5" t="s">
        <v>2</v>
      </c>
      <c r="BM53" s="11">
        <v>566862.57433335995</v>
      </c>
      <c r="BN53" s="5" t="s">
        <v>254</v>
      </c>
      <c r="BO53" s="11"/>
      <c r="BP53" s="12">
        <v>36701</v>
      </c>
      <c r="BQ53" s="12">
        <v>47665</v>
      </c>
      <c r="BR53" s="11">
        <v>32822.99</v>
      </c>
      <c r="BS53" s="11">
        <v>142</v>
      </c>
      <c r="BT53" s="11">
        <v>28.72</v>
      </c>
    </row>
    <row r="54" spans="1:72" s="1" customFormat="1" ht="18.2" customHeight="1" x14ac:dyDescent="0.15">
      <c r="A54" s="13">
        <v>52</v>
      </c>
      <c r="B54" s="14" t="s">
        <v>351</v>
      </c>
      <c r="C54" s="14" t="s">
        <v>0</v>
      </c>
      <c r="D54" s="15">
        <v>45383</v>
      </c>
      <c r="E54" s="16" t="s">
        <v>216</v>
      </c>
      <c r="F54" s="17">
        <v>158</v>
      </c>
      <c r="G54" s="17">
        <v>157</v>
      </c>
      <c r="H54" s="18">
        <v>43142.12</v>
      </c>
      <c r="I54" s="18">
        <v>29602.35</v>
      </c>
      <c r="J54" s="18">
        <v>0</v>
      </c>
      <c r="K54" s="18">
        <v>72744.47</v>
      </c>
      <c r="L54" s="18">
        <v>345.15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72744.47</v>
      </c>
      <c r="T54" s="18">
        <v>84113.78</v>
      </c>
      <c r="U54" s="18">
        <v>374.59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84488.37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f>VLOOKUP(E54,[1]Aplicado!$C$807:$AL$1391,36,0)</f>
        <v>0</v>
      </c>
      <c r="AU54" s="18">
        <f t="shared" si="0"/>
        <v>0</v>
      </c>
      <c r="AV54" s="18">
        <v>29947.5</v>
      </c>
      <c r="AW54" s="18">
        <v>84488.37</v>
      </c>
      <c r="AX54" s="19">
        <v>85</v>
      </c>
      <c r="AY54" s="19">
        <v>360</v>
      </c>
      <c r="AZ54" s="18">
        <v>259989.14</v>
      </c>
      <c r="BA54" s="18">
        <v>79200</v>
      </c>
      <c r="BB54" s="20">
        <v>90</v>
      </c>
      <c r="BC54" s="20">
        <v>82.664170454545499</v>
      </c>
      <c r="BD54" s="20">
        <v>10.42</v>
      </c>
      <c r="BE54" s="20"/>
      <c r="BF54" s="16" t="s">
        <v>352</v>
      </c>
      <c r="BG54" s="13"/>
      <c r="BH54" s="16" t="s">
        <v>433</v>
      </c>
      <c r="BI54" s="16" t="s">
        <v>434</v>
      </c>
      <c r="BJ54" s="16" t="s">
        <v>435</v>
      </c>
      <c r="BK54" s="16" t="s">
        <v>356</v>
      </c>
      <c r="BL54" s="14" t="s">
        <v>2</v>
      </c>
      <c r="BM54" s="20">
        <v>590541.64430516004</v>
      </c>
      <c r="BN54" s="14" t="s">
        <v>254</v>
      </c>
      <c r="BO54" s="20"/>
      <c r="BP54" s="21">
        <v>36991</v>
      </c>
      <c r="BQ54" s="21">
        <v>47969</v>
      </c>
      <c r="BR54" s="20">
        <v>34631.980000000003</v>
      </c>
      <c r="BS54" s="20">
        <v>95.5</v>
      </c>
      <c r="BT54" s="20">
        <v>38.96</v>
      </c>
    </row>
    <row r="55" spans="1:72" s="1" customFormat="1" ht="18.2" customHeight="1" x14ac:dyDescent="0.15">
      <c r="A55" s="4">
        <v>53</v>
      </c>
      <c r="B55" s="5" t="s">
        <v>351</v>
      </c>
      <c r="C55" s="5" t="s">
        <v>0</v>
      </c>
      <c r="D55" s="6">
        <v>45383</v>
      </c>
      <c r="E55" s="7" t="s">
        <v>438</v>
      </c>
      <c r="F55" s="8">
        <v>1</v>
      </c>
      <c r="G55" s="8">
        <v>1</v>
      </c>
      <c r="H55" s="9">
        <v>41339.230000000003</v>
      </c>
      <c r="I55" s="9">
        <v>694.53</v>
      </c>
      <c r="J55" s="9">
        <v>0</v>
      </c>
      <c r="K55" s="9">
        <v>42033.760000000002</v>
      </c>
      <c r="L55" s="9">
        <v>357.85</v>
      </c>
      <c r="M55" s="9">
        <v>0</v>
      </c>
      <c r="N55" s="9">
        <v>0</v>
      </c>
      <c r="O55" s="9">
        <v>354.77</v>
      </c>
      <c r="P55" s="9">
        <v>0</v>
      </c>
      <c r="Q55" s="9">
        <v>0</v>
      </c>
      <c r="R55" s="9">
        <v>0</v>
      </c>
      <c r="S55" s="9">
        <v>41678.99</v>
      </c>
      <c r="T55" s="9">
        <v>744.95</v>
      </c>
      <c r="U55" s="9">
        <v>361.89</v>
      </c>
      <c r="V55" s="9">
        <v>0</v>
      </c>
      <c r="W55" s="9">
        <v>364.97</v>
      </c>
      <c r="X55" s="9">
        <v>0</v>
      </c>
      <c r="Y55" s="9">
        <v>0</v>
      </c>
      <c r="Z55" s="9">
        <v>0</v>
      </c>
      <c r="AA55" s="9">
        <v>741.87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0.05</v>
      </c>
      <c r="AJ55" s="9">
        <v>65</v>
      </c>
      <c r="AK55" s="9">
        <v>0</v>
      </c>
      <c r="AL55" s="9">
        <v>0</v>
      </c>
      <c r="AM55" s="9">
        <v>0</v>
      </c>
      <c r="AN55" s="9">
        <v>0</v>
      </c>
      <c r="AO55" s="9">
        <v>86.32</v>
      </c>
      <c r="AP55" s="9">
        <v>43.54</v>
      </c>
      <c r="AQ55" s="9">
        <v>5.0000000000000001E-3</v>
      </c>
      <c r="AR55" s="9">
        <v>0</v>
      </c>
      <c r="AS55" s="9">
        <v>0</v>
      </c>
      <c r="AT55" s="9">
        <f>VLOOKUP(E55,[1]Aplicado!$C$807:$AL$1391,36,0)</f>
        <v>0</v>
      </c>
      <c r="AU55" s="9">
        <f t="shared" si="0"/>
        <v>914.65499999999997</v>
      </c>
      <c r="AV55" s="9">
        <v>357.85</v>
      </c>
      <c r="AW55" s="9">
        <v>741.87</v>
      </c>
      <c r="AX55" s="10">
        <v>81</v>
      </c>
      <c r="AY55" s="10">
        <v>360</v>
      </c>
      <c r="AZ55" s="9">
        <v>254904.32000000001</v>
      </c>
      <c r="BA55" s="9">
        <v>79200</v>
      </c>
      <c r="BB55" s="11">
        <v>90</v>
      </c>
      <c r="BC55" s="11">
        <v>47.362488636363601</v>
      </c>
      <c r="BD55" s="11">
        <v>10.42</v>
      </c>
      <c r="BE55" s="11"/>
      <c r="BF55" s="7" t="s">
        <v>352</v>
      </c>
      <c r="BG55" s="4"/>
      <c r="BH55" s="7" t="s">
        <v>433</v>
      </c>
      <c r="BI55" s="7" t="s">
        <v>434</v>
      </c>
      <c r="BJ55" s="7" t="s">
        <v>435</v>
      </c>
      <c r="BK55" s="7" t="s">
        <v>358</v>
      </c>
      <c r="BL55" s="5" t="s">
        <v>2</v>
      </c>
      <c r="BM55" s="11">
        <v>338351.20783172001</v>
      </c>
      <c r="BN55" s="5" t="s">
        <v>254</v>
      </c>
      <c r="BO55" s="11"/>
      <c r="BP55" s="12">
        <v>36875</v>
      </c>
      <c r="BQ55" s="12">
        <v>47849</v>
      </c>
      <c r="BR55" s="11">
        <v>194.87</v>
      </c>
      <c r="BS55" s="11">
        <v>65</v>
      </c>
      <c r="BT55" s="11">
        <v>27.74</v>
      </c>
    </row>
    <row r="56" spans="1:72" s="1" customFormat="1" ht="18.2" customHeight="1" x14ac:dyDescent="0.15">
      <c r="A56" s="13">
        <v>54</v>
      </c>
      <c r="B56" s="14" t="s">
        <v>351</v>
      </c>
      <c r="C56" s="14" t="s">
        <v>0</v>
      </c>
      <c r="D56" s="15">
        <v>45383</v>
      </c>
      <c r="E56" s="16" t="s">
        <v>144</v>
      </c>
      <c r="F56" s="17">
        <v>181</v>
      </c>
      <c r="G56" s="17">
        <v>181</v>
      </c>
      <c r="H56" s="18">
        <v>38370.620000000003</v>
      </c>
      <c r="I56" s="18">
        <v>35194.81</v>
      </c>
      <c r="J56" s="18">
        <v>0</v>
      </c>
      <c r="K56" s="18">
        <v>73565.429999999993</v>
      </c>
      <c r="L56" s="18">
        <v>386.04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73565.429999999993</v>
      </c>
      <c r="T56" s="18">
        <v>94934.04</v>
      </c>
      <c r="U56" s="18">
        <v>332.52</v>
      </c>
      <c r="V56" s="18">
        <v>0</v>
      </c>
      <c r="W56" s="18">
        <v>84.15</v>
      </c>
      <c r="X56" s="18">
        <v>0</v>
      </c>
      <c r="Y56" s="18">
        <v>0</v>
      </c>
      <c r="Z56" s="18">
        <v>0</v>
      </c>
      <c r="AA56" s="18">
        <v>95182.41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41.402912000000001</v>
      </c>
      <c r="AT56" s="18">
        <f>VLOOKUP(E56,[1]Aplicado!$C$807:$AL$1391,36,0)</f>
        <v>0</v>
      </c>
      <c r="AU56" s="18">
        <f t="shared" si="0"/>
        <v>42.747088000000005</v>
      </c>
      <c r="AV56" s="18">
        <v>35580.85</v>
      </c>
      <c r="AW56" s="18">
        <v>95182.41</v>
      </c>
      <c r="AX56" s="19">
        <v>72</v>
      </c>
      <c r="AY56" s="19">
        <v>360</v>
      </c>
      <c r="AZ56" s="18">
        <v>242467.37</v>
      </c>
      <c r="BA56" s="18">
        <v>79200</v>
      </c>
      <c r="BB56" s="20">
        <v>90</v>
      </c>
      <c r="BC56" s="20">
        <v>83.597079545454505</v>
      </c>
      <c r="BD56" s="20">
        <v>10.4</v>
      </c>
      <c r="BE56" s="20"/>
      <c r="BF56" s="16" t="s">
        <v>352</v>
      </c>
      <c r="BG56" s="13"/>
      <c r="BH56" s="16" t="s">
        <v>433</v>
      </c>
      <c r="BI56" s="16" t="s">
        <v>434</v>
      </c>
      <c r="BJ56" s="16" t="s">
        <v>435</v>
      </c>
      <c r="BK56" s="16" t="s">
        <v>356</v>
      </c>
      <c r="BL56" s="14" t="s">
        <v>2</v>
      </c>
      <c r="BM56" s="20">
        <v>597206.22057203995</v>
      </c>
      <c r="BN56" s="14" t="s">
        <v>254</v>
      </c>
      <c r="BO56" s="20"/>
      <c r="BP56" s="21">
        <v>36615</v>
      </c>
      <c r="BQ56" s="21">
        <v>47574</v>
      </c>
      <c r="BR56" s="20">
        <v>47013.87</v>
      </c>
      <c r="BS56" s="20">
        <v>142</v>
      </c>
      <c r="BT56" s="20">
        <v>29.09</v>
      </c>
    </row>
    <row r="57" spans="1:72" s="1" customFormat="1" ht="18.2" customHeight="1" x14ac:dyDescent="0.15">
      <c r="A57" s="4">
        <v>55</v>
      </c>
      <c r="B57" s="5" t="s">
        <v>351</v>
      </c>
      <c r="C57" s="5" t="s">
        <v>0</v>
      </c>
      <c r="D57" s="6">
        <v>45383</v>
      </c>
      <c r="E57" s="7" t="s">
        <v>145</v>
      </c>
      <c r="F57" s="8">
        <v>168</v>
      </c>
      <c r="G57" s="8">
        <v>167</v>
      </c>
      <c r="H57" s="9">
        <v>36878.559999999998</v>
      </c>
      <c r="I57" s="9">
        <v>31637.26</v>
      </c>
      <c r="J57" s="9">
        <v>0</v>
      </c>
      <c r="K57" s="9">
        <v>68515.820000000007</v>
      </c>
      <c r="L57" s="9">
        <v>358.36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68515.820000000007</v>
      </c>
      <c r="T57" s="9">
        <v>81936.12</v>
      </c>
      <c r="U57" s="9">
        <v>320.27999999999997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82256.399999999994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50.38</v>
      </c>
      <c r="AK57" s="9">
        <v>0</v>
      </c>
      <c r="AL57" s="9">
        <v>0</v>
      </c>
      <c r="AM57" s="9">
        <v>0</v>
      </c>
      <c r="AN57" s="9">
        <v>0</v>
      </c>
      <c r="AO57" s="9">
        <v>29.87</v>
      </c>
      <c r="AP57" s="9">
        <v>0</v>
      </c>
      <c r="AQ57" s="9">
        <v>0</v>
      </c>
      <c r="AR57" s="9">
        <v>0</v>
      </c>
      <c r="AS57" s="9">
        <v>41.746592</v>
      </c>
      <c r="AT57" s="9">
        <f>VLOOKUP(E57,[1]Aplicado!$C$807:$AL$1391,36,0)</f>
        <v>0</v>
      </c>
      <c r="AU57" s="9">
        <f t="shared" si="0"/>
        <v>38.503408000000007</v>
      </c>
      <c r="AV57" s="9">
        <v>31995.62</v>
      </c>
      <c r="AW57" s="9">
        <v>82256.399999999994</v>
      </c>
      <c r="AX57" s="10">
        <v>74</v>
      </c>
      <c r="AY57" s="10">
        <v>360</v>
      </c>
      <c r="AZ57" s="9">
        <v>244505.36</v>
      </c>
      <c r="BA57" s="9">
        <v>74800</v>
      </c>
      <c r="BB57" s="11">
        <v>85</v>
      </c>
      <c r="BC57" s="11">
        <v>77.858886363636401</v>
      </c>
      <c r="BD57" s="11">
        <v>10.4</v>
      </c>
      <c r="BE57" s="11"/>
      <c r="BF57" s="7" t="s">
        <v>352</v>
      </c>
      <c r="BG57" s="4"/>
      <c r="BH57" s="7" t="s">
        <v>433</v>
      </c>
      <c r="BI57" s="7" t="s">
        <v>434</v>
      </c>
      <c r="BJ57" s="7" t="s">
        <v>435</v>
      </c>
      <c r="BK57" s="7" t="s">
        <v>356</v>
      </c>
      <c r="BL57" s="5" t="s">
        <v>2</v>
      </c>
      <c r="BM57" s="11">
        <v>556213.34520295996</v>
      </c>
      <c r="BN57" s="5" t="s">
        <v>254</v>
      </c>
      <c r="BO57" s="11"/>
      <c r="BP57" s="12">
        <v>36658</v>
      </c>
      <c r="BQ57" s="12">
        <v>47635</v>
      </c>
      <c r="BR57" s="11">
        <v>42127.66</v>
      </c>
      <c r="BS57" s="11">
        <v>142</v>
      </c>
      <c r="BT57" s="11">
        <v>28.86</v>
      </c>
    </row>
    <row r="58" spans="1:72" s="1" customFormat="1" ht="18.2" customHeight="1" x14ac:dyDescent="0.15">
      <c r="A58" s="13">
        <v>56</v>
      </c>
      <c r="B58" s="14" t="s">
        <v>95</v>
      </c>
      <c r="C58" s="14" t="s">
        <v>0</v>
      </c>
      <c r="D58" s="15">
        <v>45383</v>
      </c>
      <c r="E58" s="16" t="s">
        <v>439</v>
      </c>
      <c r="F58" s="17">
        <v>24</v>
      </c>
      <c r="G58" s="17">
        <v>23</v>
      </c>
      <c r="H58" s="18">
        <v>32046.02</v>
      </c>
      <c r="I58" s="18">
        <v>6429.48</v>
      </c>
      <c r="J58" s="18">
        <v>0</v>
      </c>
      <c r="K58" s="18">
        <v>38475.5</v>
      </c>
      <c r="L58" s="18">
        <v>296.64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38475.5</v>
      </c>
      <c r="T58" s="18">
        <v>7066.68</v>
      </c>
      <c r="U58" s="18">
        <v>265.7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7332.38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f>VLOOKUP(E58,[1]Aplicado!$C$807:$AL$1391,36,0)</f>
        <v>0</v>
      </c>
      <c r="AU58" s="18">
        <f t="shared" si="0"/>
        <v>0</v>
      </c>
      <c r="AV58" s="18">
        <v>6726.12</v>
      </c>
      <c r="AW58" s="18">
        <v>7332.38</v>
      </c>
      <c r="AX58" s="19">
        <v>80</v>
      </c>
      <c r="AY58" s="19">
        <v>360</v>
      </c>
      <c r="AZ58" s="18">
        <v>205827.26</v>
      </c>
      <c r="BA58" s="18">
        <v>64350</v>
      </c>
      <c r="BB58" s="20">
        <v>90</v>
      </c>
      <c r="BC58" s="20">
        <v>53.811888111888102</v>
      </c>
      <c r="BD58" s="20">
        <v>9.9499999999999993</v>
      </c>
      <c r="BE58" s="20"/>
      <c r="BF58" s="16" t="s">
        <v>352</v>
      </c>
      <c r="BG58" s="13"/>
      <c r="BH58" s="16" t="s">
        <v>440</v>
      </c>
      <c r="BI58" s="16" t="s">
        <v>441</v>
      </c>
      <c r="BJ58" s="16" t="s">
        <v>442</v>
      </c>
      <c r="BK58" s="16" t="s">
        <v>356</v>
      </c>
      <c r="BL58" s="14" t="s">
        <v>2</v>
      </c>
      <c r="BM58" s="20">
        <v>312345.18631399999</v>
      </c>
      <c r="BN58" s="14" t="s">
        <v>254</v>
      </c>
      <c r="BO58" s="20"/>
      <c r="BP58" s="21">
        <v>36854</v>
      </c>
      <c r="BQ58" s="21">
        <v>47812</v>
      </c>
      <c r="BR58" s="20">
        <v>5493.37</v>
      </c>
      <c r="BS58" s="20">
        <v>104.5</v>
      </c>
      <c r="BT58" s="20">
        <v>42.47</v>
      </c>
    </row>
    <row r="59" spans="1:72" s="1" customFormat="1" ht="18.2" customHeight="1" x14ac:dyDescent="0.15">
      <c r="A59" s="4">
        <v>57</v>
      </c>
      <c r="B59" s="5" t="s">
        <v>351</v>
      </c>
      <c r="C59" s="5" t="s">
        <v>0</v>
      </c>
      <c r="D59" s="6">
        <v>45383</v>
      </c>
      <c r="E59" s="7" t="s">
        <v>279</v>
      </c>
      <c r="F59" s="8">
        <v>20</v>
      </c>
      <c r="G59" s="8">
        <v>19</v>
      </c>
      <c r="H59" s="9">
        <v>26545.72</v>
      </c>
      <c r="I59" s="9">
        <v>6367.62</v>
      </c>
      <c r="J59" s="9">
        <v>0</v>
      </c>
      <c r="K59" s="9">
        <v>32913.339999999997</v>
      </c>
      <c r="L59" s="9">
        <v>345.93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32913.339999999997</v>
      </c>
      <c r="T59" s="9">
        <v>4644.04</v>
      </c>
      <c r="U59" s="9">
        <v>211.24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4855.28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f>VLOOKUP(E59,[1]Aplicado!$C$807:$AL$1391,36,0)</f>
        <v>0</v>
      </c>
      <c r="AU59" s="9">
        <f t="shared" si="0"/>
        <v>0</v>
      </c>
      <c r="AV59" s="9">
        <v>6713.55</v>
      </c>
      <c r="AW59" s="9">
        <v>4855.28</v>
      </c>
      <c r="AX59" s="10">
        <v>63</v>
      </c>
      <c r="AY59" s="10">
        <v>300</v>
      </c>
      <c r="AZ59" s="9">
        <v>379700</v>
      </c>
      <c r="BA59" s="9">
        <v>63519.34</v>
      </c>
      <c r="BB59" s="11">
        <v>57.05</v>
      </c>
      <c r="BC59" s="11">
        <v>29.561170613548601</v>
      </c>
      <c r="BD59" s="11">
        <v>9.5500000000000007</v>
      </c>
      <c r="BE59" s="11"/>
      <c r="BF59" s="7" t="s">
        <v>366</v>
      </c>
      <c r="BG59" s="4"/>
      <c r="BH59" s="7" t="s">
        <v>422</v>
      </c>
      <c r="BI59" s="7" t="s">
        <v>424</v>
      </c>
      <c r="BJ59" s="7" t="s">
        <v>443</v>
      </c>
      <c r="BK59" s="7" t="s">
        <v>356</v>
      </c>
      <c r="BL59" s="5" t="s">
        <v>2</v>
      </c>
      <c r="BM59" s="11">
        <v>267191.41569351999</v>
      </c>
      <c r="BN59" s="5" t="s">
        <v>254</v>
      </c>
      <c r="BO59" s="11"/>
      <c r="BP59" s="12">
        <v>38148</v>
      </c>
      <c r="BQ59" s="12">
        <v>47300</v>
      </c>
      <c r="BR59" s="11">
        <v>2076.34</v>
      </c>
      <c r="BS59" s="11">
        <v>0</v>
      </c>
      <c r="BT59" s="11">
        <v>28.1</v>
      </c>
    </row>
    <row r="60" spans="1:72" s="1" customFormat="1" ht="18.2" customHeight="1" x14ac:dyDescent="0.15">
      <c r="A60" s="13">
        <v>58</v>
      </c>
      <c r="B60" s="14" t="s">
        <v>351</v>
      </c>
      <c r="C60" s="14" t="s">
        <v>0</v>
      </c>
      <c r="D60" s="15">
        <v>45383</v>
      </c>
      <c r="E60" s="16" t="s">
        <v>146</v>
      </c>
      <c r="F60" s="17">
        <v>129</v>
      </c>
      <c r="G60" s="17">
        <v>128</v>
      </c>
      <c r="H60" s="18">
        <v>33282.870000000003</v>
      </c>
      <c r="I60" s="18">
        <v>27369.31</v>
      </c>
      <c r="J60" s="18">
        <v>0</v>
      </c>
      <c r="K60" s="18">
        <v>60652.18</v>
      </c>
      <c r="L60" s="18">
        <v>346.2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60652.18</v>
      </c>
      <c r="T60" s="18">
        <v>52849.279999999999</v>
      </c>
      <c r="U60" s="18">
        <v>275.67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53124.95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f>VLOOKUP(E60,[1]Aplicado!$C$807:$AL$1391,36,0)</f>
        <v>0</v>
      </c>
      <c r="AU60" s="18">
        <f t="shared" si="0"/>
        <v>0</v>
      </c>
      <c r="AV60" s="18">
        <v>27715.51</v>
      </c>
      <c r="AW60" s="18">
        <v>53124.95</v>
      </c>
      <c r="AX60" s="19">
        <v>71</v>
      </c>
      <c r="AY60" s="19">
        <v>300</v>
      </c>
      <c r="AZ60" s="18">
        <v>270000</v>
      </c>
      <c r="BA60" s="18">
        <v>68754.990000000005</v>
      </c>
      <c r="BB60" s="20">
        <v>90</v>
      </c>
      <c r="BC60" s="20">
        <v>79.393454933234693</v>
      </c>
      <c r="BD60" s="20">
        <v>9.94</v>
      </c>
      <c r="BE60" s="20"/>
      <c r="BF60" s="16" t="s">
        <v>366</v>
      </c>
      <c r="BG60" s="13"/>
      <c r="BH60" s="16" t="s">
        <v>422</v>
      </c>
      <c r="BI60" s="16" t="s">
        <v>424</v>
      </c>
      <c r="BJ60" s="16" t="s">
        <v>443</v>
      </c>
      <c r="BK60" s="16" t="s">
        <v>356</v>
      </c>
      <c r="BL60" s="14" t="s">
        <v>2</v>
      </c>
      <c r="BM60" s="20">
        <v>492376.09550103999</v>
      </c>
      <c r="BN60" s="14" t="s">
        <v>254</v>
      </c>
      <c r="BO60" s="20"/>
      <c r="BP60" s="21">
        <v>38383</v>
      </c>
      <c r="BQ60" s="21">
        <v>47543</v>
      </c>
      <c r="BR60" s="20">
        <v>11298.91</v>
      </c>
      <c r="BS60" s="20">
        <v>0</v>
      </c>
      <c r="BT60" s="20">
        <v>28.04</v>
      </c>
    </row>
    <row r="61" spans="1:72" s="1" customFormat="1" ht="18.2" customHeight="1" x14ac:dyDescent="0.15">
      <c r="A61" s="4">
        <v>59</v>
      </c>
      <c r="B61" s="5" t="s">
        <v>351</v>
      </c>
      <c r="C61" s="5" t="s">
        <v>0</v>
      </c>
      <c r="D61" s="6">
        <v>45383</v>
      </c>
      <c r="E61" s="7" t="s">
        <v>444</v>
      </c>
      <c r="F61" s="8">
        <v>0</v>
      </c>
      <c r="G61" s="8">
        <v>0</v>
      </c>
      <c r="H61" s="9">
        <v>56758.18</v>
      </c>
      <c r="I61" s="9">
        <v>0</v>
      </c>
      <c r="J61" s="9">
        <v>0</v>
      </c>
      <c r="K61" s="9">
        <v>56758.18</v>
      </c>
      <c r="L61" s="9">
        <v>628.67999999999995</v>
      </c>
      <c r="M61" s="9">
        <v>0</v>
      </c>
      <c r="N61" s="9">
        <v>0</v>
      </c>
      <c r="O61" s="9">
        <v>0</v>
      </c>
      <c r="P61" s="9">
        <v>628.67999999999995</v>
      </c>
      <c r="Q61" s="9">
        <v>0</v>
      </c>
      <c r="R61" s="9">
        <v>0</v>
      </c>
      <c r="S61" s="9">
        <v>56129.5</v>
      </c>
      <c r="T61" s="9">
        <v>0</v>
      </c>
      <c r="U61" s="9">
        <v>472.24</v>
      </c>
      <c r="V61" s="9">
        <v>0</v>
      </c>
      <c r="W61" s="9">
        <v>0</v>
      </c>
      <c r="X61" s="9">
        <v>472.24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58.87</v>
      </c>
      <c r="AI61" s="9">
        <v>76.58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3.2027E-2</v>
      </c>
      <c r="AT61" s="9">
        <f>VLOOKUP(E61,[1]Aplicado!$C$807:$AL$1391,36,0)</f>
        <v>0</v>
      </c>
      <c r="AU61" s="9">
        <f t="shared" si="0"/>
        <v>1236.3379729999999</v>
      </c>
      <c r="AV61" s="9">
        <v>0</v>
      </c>
      <c r="AW61" s="9">
        <v>0</v>
      </c>
      <c r="AX61" s="10">
        <v>74</v>
      </c>
      <c r="AY61" s="10">
        <v>300</v>
      </c>
      <c r="AZ61" s="9">
        <v>560000</v>
      </c>
      <c r="BA61" s="9">
        <v>122289.99</v>
      </c>
      <c r="BB61" s="11">
        <v>78</v>
      </c>
      <c r="BC61" s="11">
        <v>35.800976024284601</v>
      </c>
      <c r="BD61" s="11">
        <v>9.8800000000000008</v>
      </c>
      <c r="BE61" s="11"/>
      <c r="BF61" s="7" t="s">
        <v>352</v>
      </c>
      <c r="BG61" s="4"/>
      <c r="BH61" s="7" t="s">
        <v>422</v>
      </c>
      <c r="BI61" s="7" t="s">
        <v>424</v>
      </c>
      <c r="BJ61" s="7" t="s">
        <v>445</v>
      </c>
      <c r="BK61" s="7" t="s">
        <v>1</v>
      </c>
      <c r="BL61" s="5" t="s">
        <v>2</v>
      </c>
      <c r="BM61" s="11">
        <v>455660.85262600001</v>
      </c>
      <c r="BN61" s="5" t="s">
        <v>254</v>
      </c>
      <c r="BO61" s="11"/>
      <c r="BP61" s="12">
        <v>38485</v>
      </c>
      <c r="BQ61" s="12">
        <v>47635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351</v>
      </c>
      <c r="C62" s="14" t="s">
        <v>0</v>
      </c>
      <c r="D62" s="15">
        <v>45383</v>
      </c>
      <c r="E62" s="16" t="s">
        <v>215</v>
      </c>
      <c r="F62" s="17">
        <v>95</v>
      </c>
      <c r="G62" s="17">
        <v>94</v>
      </c>
      <c r="H62" s="18">
        <v>27309.67</v>
      </c>
      <c r="I62" s="18">
        <v>21113.84</v>
      </c>
      <c r="J62" s="18">
        <v>0</v>
      </c>
      <c r="K62" s="18">
        <v>48423.51</v>
      </c>
      <c r="L62" s="18">
        <v>323.77999999999997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48423.51</v>
      </c>
      <c r="T62" s="18">
        <v>31477.55</v>
      </c>
      <c r="U62" s="18">
        <v>229.84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31707.39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f>VLOOKUP(E62,[1]Aplicado!$C$807:$AL$1391,36,0)</f>
        <v>0</v>
      </c>
      <c r="AU62" s="18">
        <f t="shared" si="0"/>
        <v>0</v>
      </c>
      <c r="AV62" s="18">
        <v>21437.62</v>
      </c>
      <c r="AW62" s="18">
        <v>31707.39</v>
      </c>
      <c r="AX62" s="19">
        <v>64</v>
      </c>
      <c r="AY62" s="19">
        <v>300</v>
      </c>
      <c r="AZ62" s="18">
        <v>229292</v>
      </c>
      <c r="BA62" s="18">
        <v>60454.66</v>
      </c>
      <c r="BB62" s="20">
        <v>90</v>
      </c>
      <c r="BC62" s="20">
        <v>72.088998598288399</v>
      </c>
      <c r="BD62" s="20">
        <v>10.1</v>
      </c>
      <c r="BE62" s="20"/>
      <c r="BF62" s="16" t="s">
        <v>366</v>
      </c>
      <c r="BG62" s="13"/>
      <c r="BH62" s="16" t="s">
        <v>446</v>
      </c>
      <c r="BI62" s="16" t="s">
        <v>447</v>
      </c>
      <c r="BJ62" s="16" t="s">
        <v>448</v>
      </c>
      <c r="BK62" s="16" t="s">
        <v>356</v>
      </c>
      <c r="BL62" s="14" t="s">
        <v>2</v>
      </c>
      <c r="BM62" s="20">
        <v>393103.41003828001</v>
      </c>
      <c r="BN62" s="14" t="s">
        <v>254</v>
      </c>
      <c r="BO62" s="20"/>
      <c r="BP62" s="21">
        <v>38177</v>
      </c>
      <c r="BQ62" s="21">
        <v>47331</v>
      </c>
      <c r="BR62" s="20">
        <v>10260.549999999999</v>
      </c>
      <c r="BS62" s="20">
        <v>0</v>
      </c>
      <c r="BT62" s="20">
        <v>28.07</v>
      </c>
    </row>
    <row r="63" spans="1:72" s="1" customFormat="1" ht="18.2" customHeight="1" x14ac:dyDescent="0.15">
      <c r="A63" s="4">
        <v>61</v>
      </c>
      <c r="B63" s="5" t="s">
        <v>351</v>
      </c>
      <c r="C63" s="5" t="s">
        <v>0</v>
      </c>
      <c r="D63" s="6">
        <v>45383</v>
      </c>
      <c r="E63" s="7" t="s">
        <v>449</v>
      </c>
      <c r="F63" s="8">
        <v>0</v>
      </c>
      <c r="G63" s="8">
        <v>0</v>
      </c>
      <c r="H63" s="9">
        <v>51223.94</v>
      </c>
      <c r="I63" s="9">
        <v>0</v>
      </c>
      <c r="J63" s="9">
        <v>0</v>
      </c>
      <c r="K63" s="9">
        <v>51223.94</v>
      </c>
      <c r="L63" s="9">
        <v>550.84</v>
      </c>
      <c r="M63" s="9">
        <v>0</v>
      </c>
      <c r="N63" s="9">
        <v>0</v>
      </c>
      <c r="O63" s="9">
        <v>0</v>
      </c>
      <c r="P63" s="9">
        <v>550.84</v>
      </c>
      <c r="Q63" s="9">
        <v>0</v>
      </c>
      <c r="R63" s="9">
        <v>0</v>
      </c>
      <c r="S63" s="9">
        <v>50673.1</v>
      </c>
      <c r="T63" s="9">
        <v>0</v>
      </c>
      <c r="U63" s="9">
        <v>431.56</v>
      </c>
      <c r="V63" s="9">
        <v>0</v>
      </c>
      <c r="W63" s="9">
        <v>0</v>
      </c>
      <c r="X63" s="9">
        <v>431.56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52.47</v>
      </c>
      <c r="AI63" s="9">
        <v>67.12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0.20200000000000001</v>
      </c>
      <c r="AR63" s="9">
        <v>0</v>
      </c>
      <c r="AS63" s="9">
        <v>0</v>
      </c>
      <c r="AT63" s="9">
        <f>VLOOKUP(E63,[1]Aplicado!$C$807:$AL$1391,36,0)</f>
        <v>0</v>
      </c>
      <c r="AU63" s="9">
        <f t="shared" si="0"/>
        <v>1102.192</v>
      </c>
      <c r="AV63" s="9">
        <v>0</v>
      </c>
      <c r="AW63" s="9">
        <v>0</v>
      </c>
      <c r="AX63" s="10">
        <v>69</v>
      </c>
      <c r="AY63" s="10">
        <v>300</v>
      </c>
      <c r="AZ63" s="9">
        <v>452788.2</v>
      </c>
      <c r="BA63" s="9">
        <v>107194.05</v>
      </c>
      <c r="BB63" s="11">
        <v>90</v>
      </c>
      <c r="BC63" s="11">
        <v>42.545075962704999</v>
      </c>
      <c r="BD63" s="11">
        <v>10.11</v>
      </c>
      <c r="BE63" s="11"/>
      <c r="BF63" s="7" t="s">
        <v>366</v>
      </c>
      <c r="BG63" s="4"/>
      <c r="BH63" s="7" t="s">
        <v>446</v>
      </c>
      <c r="BI63" s="7" t="s">
        <v>450</v>
      </c>
      <c r="BJ63" s="7" t="s">
        <v>451</v>
      </c>
      <c r="BK63" s="7" t="s">
        <v>1</v>
      </c>
      <c r="BL63" s="5" t="s">
        <v>2</v>
      </c>
      <c r="BM63" s="11">
        <v>411365.64464680001</v>
      </c>
      <c r="BN63" s="5" t="s">
        <v>254</v>
      </c>
      <c r="BO63" s="11"/>
      <c r="BP63" s="12">
        <v>38343</v>
      </c>
      <c r="BQ63" s="12">
        <v>47484</v>
      </c>
      <c r="BR63" s="11">
        <v>0</v>
      </c>
      <c r="BS63" s="11">
        <v>0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351</v>
      </c>
      <c r="C64" s="14" t="s">
        <v>0</v>
      </c>
      <c r="D64" s="15">
        <v>45383</v>
      </c>
      <c r="E64" s="16" t="s">
        <v>214</v>
      </c>
      <c r="F64" s="17">
        <v>88</v>
      </c>
      <c r="G64" s="17">
        <v>87</v>
      </c>
      <c r="H64" s="18">
        <v>49175.360000000001</v>
      </c>
      <c r="I64" s="18">
        <v>33431.22</v>
      </c>
      <c r="J64" s="18">
        <v>0</v>
      </c>
      <c r="K64" s="18">
        <v>82606.58</v>
      </c>
      <c r="L64" s="18">
        <v>539.11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82606.58</v>
      </c>
      <c r="T64" s="18">
        <v>49982.12</v>
      </c>
      <c r="U64" s="18">
        <v>413.04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50395.16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f>VLOOKUP(E64,[1]Aplicado!$C$807:$AL$1391,36,0)</f>
        <v>0</v>
      </c>
      <c r="AU64" s="18">
        <f t="shared" si="0"/>
        <v>0</v>
      </c>
      <c r="AV64" s="18">
        <v>33970.33</v>
      </c>
      <c r="AW64" s="18">
        <v>50395.16</v>
      </c>
      <c r="AX64" s="19">
        <v>68</v>
      </c>
      <c r="AY64" s="19">
        <v>300</v>
      </c>
      <c r="AZ64" s="18">
        <v>405075.6</v>
      </c>
      <c r="BA64" s="18">
        <v>104134.36</v>
      </c>
      <c r="BB64" s="20">
        <v>90</v>
      </c>
      <c r="BC64" s="20">
        <v>71.394227611328304</v>
      </c>
      <c r="BD64" s="20">
        <v>10.08</v>
      </c>
      <c r="BE64" s="20"/>
      <c r="BF64" s="16" t="s">
        <v>366</v>
      </c>
      <c r="BG64" s="13"/>
      <c r="BH64" s="16" t="s">
        <v>446</v>
      </c>
      <c r="BI64" s="16" t="s">
        <v>450</v>
      </c>
      <c r="BJ64" s="16" t="s">
        <v>452</v>
      </c>
      <c r="BK64" s="16" t="s">
        <v>356</v>
      </c>
      <c r="BL64" s="14" t="s">
        <v>2</v>
      </c>
      <c r="BM64" s="20">
        <v>670602.52942424</v>
      </c>
      <c r="BN64" s="14" t="s">
        <v>254</v>
      </c>
      <c r="BO64" s="20"/>
      <c r="BP64" s="21">
        <v>38315</v>
      </c>
      <c r="BQ64" s="21">
        <v>47453</v>
      </c>
      <c r="BR64" s="20">
        <v>13600.62</v>
      </c>
      <c r="BS64" s="20">
        <v>0</v>
      </c>
      <c r="BT64" s="20">
        <v>27.41</v>
      </c>
    </row>
    <row r="65" spans="1:72" s="1" customFormat="1" ht="18.2" customHeight="1" x14ac:dyDescent="0.15">
      <c r="A65" s="4">
        <v>63</v>
      </c>
      <c r="B65" s="5" t="s">
        <v>351</v>
      </c>
      <c r="C65" s="5" t="s">
        <v>0</v>
      </c>
      <c r="D65" s="6">
        <v>45383</v>
      </c>
      <c r="E65" s="7" t="s">
        <v>453</v>
      </c>
      <c r="F65" s="8">
        <v>0</v>
      </c>
      <c r="G65" s="8">
        <v>0</v>
      </c>
      <c r="H65" s="9">
        <v>41865.57</v>
      </c>
      <c r="I65" s="9">
        <v>0</v>
      </c>
      <c r="J65" s="9">
        <v>0.17</v>
      </c>
      <c r="K65" s="9">
        <v>41865.57</v>
      </c>
      <c r="L65" s="9">
        <v>452.1</v>
      </c>
      <c r="M65" s="9">
        <v>0</v>
      </c>
      <c r="N65" s="9">
        <v>0</v>
      </c>
      <c r="O65" s="9">
        <v>0</v>
      </c>
      <c r="P65" s="9">
        <v>452.1</v>
      </c>
      <c r="Q65" s="9">
        <v>0</v>
      </c>
      <c r="R65" s="9">
        <v>0</v>
      </c>
      <c r="S65" s="9">
        <v>41413.47</v>
      </c>
      <c r="T65" s="9">
        <v>0</v>
      </c>
      <c r="U65" s="9">
        <v>338.41</v>
      </c>
      <c r="V65" s="9">
        <v>0</v>
      </c>
      <c r="W65" s="9">
        <v>0</v>
      </c>
      <c r="X65" s="9">
        <v>338.41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42.31</v>
      </c>
      <c r="AI65" s="9">
        <v>73.89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2.3404999999999999E-2</v>
      </c>
      <c r="AT65" s="9">
        <f>VLOOKUP(E65,[1]Aplicado!$C$807:$AL$1391,36,0)</f>
        <v>0</v>
      </c>
      <c r="AU65" s="9">
        <f t="shared" si="0"/>
        <v>906.51659500000017</v>
      </c>
      <c r="AV65" s="9">
        <v>0</v>
      </c>
      <c r="AW65" s="9">
        <v>0</v>
      </c>
      <c r="AX65" s="10">
        <v>70</v>
      </c>
      <c r="AY65" s="10">
        <v>300</v>
      </c>
      <c r="AZ65" s="9">
        <v>404225</v>
      </c>
      <c r="BA65" s="9">
        <v>89057.45</v>
      </c>
      <c r="BB65" s="11">
        <v>77.930000000000007</v>
      </c>
      <c r="BC65" s="11">
        <v>36.238986374525702</v>
      </c>
      <c r="BD65" s="11">
        <v>9.6999999999999993</v>
      </c>
      <c r="BE65" s="11"/>
      <c r="BF65" s="7" t="s">
        <v>352</v>
      </c>
      <c r="BG65" s="4"/>
      <c r="BH65" s="7" t="s">
        <v>446</v>
      </c>
      <c r="BI65" s="7" t="s">
        <v>450</v>
      </c>
      <c r="BJ65" s="7" t="s">
        <v>451</v>
      </c>
      <c r="BK65" s="7" t="s">
        <v>1</v>
      </c>
      <c r="BL65" s="5" t="s">
        <v>2</v>
      </c>
      <c r="BM65" s="11">
        <v>336195.70903715998</v>
      </c>
      <c r="BN65" s="5" t="s">
        <v>254</v>
      </c>
      <c r="BO65" s="11"/>
      <c r="BP65" s="12">
        <v>38365</v>
      </c>
      <c r="BQ65" s="12">
        <v>47515</v>
      </c>
      <c r="BR65" s="11">
        <v>0</v>
      </c>
      <c r="BS65" s="11">
        <v>0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351</v>
      </c>
      <c r="C66" s="14" t="s">
        <v>0</v>
      </c>
      <c r="D66" s="15">
        <v>45383</v>
      </c>
      <c r="E66" s="16" t="s">
        <v>212</v>
      </c>
      <c r="F66" s="17">
        <v>167</v>
      </c>
      <c r="G66" s="17">
        <v>166</v>
      </c>
      <c r="H66" s="18">
        <v>67496.53</v>
      </c>
      <c r="I66" s="18">
        <v>63964.91</v>
      </c>
      <c r="J66" s="18">
        <v>0</v>
      </c>
      <c r="K66" s="18">
        <v>131461.44</v>
      </c>
      <c r="L66" s="18">
        <v>712.85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131461.44</v>
      </c>
      <c r="T66" s="18">
        <v>149471.01</v>
      </c>
      <c r="U66" s="18">
        <v>565.24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150036.25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f>VLOOKUP(E66,[1]Aplicado!$C$807:$AL$1391,36,0)</f>
        <v>0</v>
      </c>
      <c r="AU66" s="18">
        <f t="shared" si="0"/>
        <v>0</v>
      </c>
      <c r="AV66" s="18">
        <v>64677.760000000002</v>
      </c>
      <c r="AW66" s="18">
        <v>150036.25</v>
      </c>
      <c r="AX66" s="19">
        <v>71</v>
      </c>
      <c r="AY66" s="19">
        <v>300</v>
      </c>
      <c r="AZ66" s="18">
        <v>550000</v>
      </c>
      <c r="BA66" s="18">
        <v>140107.63</v>
      </c>
      <c r="BB66" s="20">
        <v>90</v>
      </c>
      <c r="BC66" s="20">
        <v>84.446004832142293</v>
      </c>
      <c r="BD66" s="20">
        <v>10.050000000000001</v>
      </c>
      <c r="BE66" s="20"/>
      <c r="BF66" s="16" t="s">
        <v>366</v>
      </c>
      <c r="BG66" s="13"/>
      <c r="BH66" s="16" t="s">
        <v>454</v>
      </c>
      <c r="BI66" s="16" t="s">
        <v>455</v>
      </c>
      <c r="BJ66" s="16" t="s">
        <v>456</v>
      </c>
      <c r="BK66" s="16" t="s">
        <v>356</v>
      </c>
      <c r="BL66" s="14" t="s">
        <v>2</v>
      </c>
      <c r="BM66" s="20">
        <v>1067207.6508403199</v>
      </c>
      <c r="BN66" s="14" t="s">
        <v>254</v>
      </c>
      <c r="BO66" s="20"/>
      <c r="BP66" s="21">
        <v>38386</v>
      </c>
      <c r="BQ66" s="21">
        <v>47515</v>
      </c>
      <c r="BR66" s="20">
        <v>25562.59</v>
      </c>
      <c r="BS66" s="20">
        <v>0</v>
      </c>
      <c r="BT66" s="20">
        <v>28.05</v>
      </c>
    </row>
    <row r="67" spans="1:72" s="1" customFormat="1" ht="18.2" customHeight="1" x14ac:dyDescent="0.15">
      <c r="A67" s="4">
        <v>65</v>
      </c>
      <c r="B67" s="5" t="s">
        <v>351</v>
      </c>
      <c r="C67" s="5" t="s">
        <v>0</v>
      </c>
      <c r="D67" s="6">
        <v>45383</v>
      </c>
      <c r="E67" s="7" t="s">
        <v>213</v>
      </c>
      <c r="F67" s="8">
        <v>141</v>
      </c>
      <c r="G67" s="8">
        <v>140</v>
      </c>
      <c r="H67" s="9">
        <v>43123.58</v>
      </c>
      <c r="I67" s="9">
        <v>38138.04</v>
      </c>
      <c r="J67" s="9">
        <v>0</v>
      </c>
      <c r="K67" s="9">
        <v>81261.62</v>
      </c>
      <c r="L67" s="9">
        <v>463.32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81261.62</v>
      </c>
      <c r="T67" s="9">
        <v>78410.37</v>
      </c>
      <c r="U67" s="9">
        <v>363.29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78773.66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f>VLOOKUP(E67,[1]Aplicado!$C$807:$AL$1391,36,0)</f>
        <v>0</v>
      </c>
      <c r="AU67" s="9">
        <f t="shared" ref="AU67:AU130" si="1">AR67-AS67-AT67+AQ67+AP67+AO67+AM67+AJ67+AI67+AH67+AG67+AB67+X67+W67+R67+Q67+P67+O67-J67+AF67</f>
        <v>0</v>
      </c>
      <c r="AV67" s="9">
        <v>38601.360000000001</v>
      </c>
      <c r="AW67" s="9">
        <v>78773.66</v>
      </c>
      <c r="AX67" s="10">
        <v>69</v>
      </c>
      <c r="AY67" s="10">
        <v>300</v>
      </c>
      <c r="AZ67" s="9">
        <v>353500</v>
      </c>
      <c r="BA67" s="9">
        <v>90195.44</v>
      </c>
      <c r="BB67" s="11">
        <v>90</v>
      </c>
      <c r="BC67" s="11">
        <v>81.085538248940296</v>
      </c>
      <c r="BD67" s="11">
        <v>10.11</v>
      </c>
      <c r="BE67" s="11"/>
      <c r="BF67" s="7" t="s">
        <v>352</v>
      </c>
      <c r="BG67" s="4"/>
      <c r="BH67" s="7" t="s">
        <v>454</v>
      </c>
      <c r="BI67" s="7" t="s">
        <v>455</v>
      </c>
      <c r="BJ67" s="7" t="s">
        <v>457</v>
      </c>
      <c r="BK67" s="7" t="s">
        <v>356</v>
      </c>
      <c r="BL67" s="5" t="s">
        <v>2</v>
      </c>
      <c r="BM67" s="11">
        <v>659684.10648535995</v>
      </c>
      <c r="BN67" s="5" t="s">
        <v>254</v>
      </c>
      <c r="BO67" s="11"/>
      <c r="BP67" s="12">
        <v>38338</v>
      </c>
      <c r="BQ67" s="12">
        <v>47484</v>
      </c>
      <c r="BR67" s="11">
        <v>19905.669999999998</v>
      </c>
      <c r="BS67" s="11">
        <v>0</v>
      </c>
      <c r="BT67" s="11">
        <v>27.21</v>
      </c>
    </row>
    <row r="68" spans="1:72" s="1" customFormat="1" ht="18.2" customHeight="1" x14ac:dyDescent="0.15">
      <c r="A68" s="13">
        <v>66</v>
      </c>
      <c r="B68" s="14" t="s">
        <v>351</v>
      </c>
      <c r="C68" s="14" t="s">
        <v>0</v>
      </c>
      <c r="D68" s="15">
        <v>45383</v>
      </c>
      <c r="E68" s="16" t="s">
        <v>211</v>
      </c>
      <c r="F68" s="17">
        <v>191</v>
      </c>
      <c r="G68" s="17">
        <v>190</v>
      </c>
      <c r="H68" s="18">
        <v>35189.21</v>
      </c>
      <c r="I68" s="18">
        <v>35836.18</v>
      </c>
      <c r="J68" s="18">
        <v>0</v>
      </c>
      <c r="K68" s="18">
        <v>71025.39</v>
      </c>
      <c r="L68" s="18">
        <v>378.13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71025.39</v>
      </c>
      <c r="T68" s="18">
        <v>93003.63</v>
      </c>
      <c r="U68" s="18">
        <v>296.44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93300.07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f>VLOOKUP(E68,[1]Aplicado!$C$807:$AL$1391,36,0)</f>
        <v>0</v>
      </c>
      <c r="AU68" s="18">
        <f t="shared" si="1"/>
        <v>0</v>
      </c>
      <c r="AV68" s="18">
        <v>36214.31</v>
      </c>
      <c r="AW68" s="18">
        <v>93300.07</v>
      </c>
      <c r="AX68" s="19">
        <v>69</v>
      </c>
      <c r="AY68" s="19">
        <v>300</v>
      </c>
      <c r="AZ68" s="18">
        <v>291000</v>
      </c>
      <c r="BA68" s="18">
        <v>73605.259999999995</v>
      </c>
      <c r="BB68" s="20">
        <v>90</v>
      </c>
      <c r="BC68" s="20">
        <v>86.845493107422001</v>
      </c>
      <c r="BD68" s="20">
        <v>10.11</v>
      </c>
      <c r="BE68" s="20"/>
      <c r="BF68" s="16" t="s">
        <v>352</v>
      </c>
      <c r="BG68" s="13"/>
      <c r="BH68" s="16" t="s">
        <v>392</v>
      </c>
      <c r="BI68" s="16" t="s">
        <v>458</v>
      </c>
      <c r="BJ68" s="16" t="s">
        <v>459</v>
      </c>
      <c r="BK68" s="16" t="s">
        <v>356</v>
      </c>
      <c r="BL68" s="14" t="s">
        <v>2</v>
      </c>
      <c r="BM68" s="20">
        <v>576586.10473092005</v>
      </c>
      <c r="BN68" s="14" t="s">
        <v>254</v>
      </c>
      <c r="BO68" s="20"/>
      <c r="BP68" s="21">
        <v>38349</v>
      </c>
      <c r="BQ68" s="21">
        <v>47484</v>
      </c>
      <c r="BR68" s="20">
        <v>19921.57</v>
      </c>
      <c r="BS68" s="20">
        <v>0</v>
      </c>
      <c r="BT68" s="20">
        <v>27.17</v>
      </c>
    </row>
    <row r="69" spans="1:72" s="1" customFormat="1" ht="18.2" customHeight="1" x14ac:dyDescent="0.15">
      <c r="A69" s="4">
        <v>67</v>
      </c>
      <c r="B69" s="5" t="s">
        <v>351</v>
      </c>
      <c r="C69" s="5" t="s">
        <v>0</v>
      </c>
      <c r="D69" s="6">
        <v>45383</v>
      </c>
      <c r="E69" s="7" t="s">
        <v>210</v>
      </c>
      <c r="F69" s="8">
        <v>155</v>
      </c>
      <c r="G69" s="8">
        <v>154</v>
      </c>
      <c r="H69" s="9">
        <v>42793.13</v>
      </c>
      <c r="I69" s="9">
        <v>35987.39</v>
      </c>
      <c r="J69" s="9">
        <v>0</v>
      </c>
      <c r="K69" s="9">
        <v>78780.52</v>
      </c>
      <c r="L69" s="9">
        <v>422.76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78780.52</v>
      </c>
      <c r="T69" s="9">
        <v>86962.95</v>
      </c>
      <c r="U69" s="9">
        <v>370.49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87333.440000000002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f>VLOOKUP(E69,[1]Aplicado!$C$807:$AL$1391,36,0)</f>
        <v>0</v>
      </c>
      <c r="AU69" s="9">
        <f t="shared" si="1"/>
        <v>0</v>
      </c>
      <c r="AV69" s="9">
        <v>36410.15</v>
      </c>
      <c r="AW69" s="9">
        <v>87333.440000000002</v>
      </c>
      <c r="AX69" s="10">
        <v>73</v>
      </c>
      <c r="AY69" s="10">
        <v>300</v>
      </c>
      <c r="AZ69" s="9">
        <v>335000</v>
      </c>
      <c r="BA69" s="9">
        <v>84718.41</v>
      </c>
      <c r="BB69" s="11">
        <v>90</v>
      </c>
      <c r="BC69" s="11">
        <v>83.691924813036493</v>
      </c>
      <c r="BD69" s="11">
        <v>10.39</v>
      </c>
      <c r="BE69" s="11"/>
      <c r="BF69" s="7" t="s">
        <v>366</v>
      </c>
      <c r="BG69" s="4"/>
      <c r="BH69" s="7" t="s">
        <v>392</v>
      </c>
      <c r="BI69" s="7" t="s">
        <v>458</v>
      </c>
      <c r="BJ69" s="7" t="s">
        <v>459</v>
      </c>
      <c r="BK69" s="7" t="s">
        <v>356</v>
      </c>
      <c r="BL69" s="5" t="s">
        <v>2</v>
      </c>
      <c r="BM69" s="11">
        <v>639542.46721456002</v>
      </c>
      <c r="BN69" s="5" t="s">
        <v>254</v>
      </c>
      <c r="BO69" s="11"/>
      <c r="BP69" s="12">
        <v>38456</v>
      </c>
      <c r="BQ69" s="12">
        <v>47604</v>
      </c>
      <c r="BR69" s="11">
        <v>16252.55</v>
      </c>
      <c r="BS69" s="11">
        <v>0</v>
      </c>
      <c r="BT69" s="11">
        <v>27.86</v>
      </c>
    </row>
    <row r="70" spans="1:72" s="1" customFormat="1" ht="18.2" customHeight="1" x14ac:dyDescent="0.15">
      <c r="A70" s="13">
        <v>68</v>
      </c>
      <c r="B70" s="14" t="s">
        <v>351</v>
      </c>
      <c r="C70" s="14" t="s">
        <v>0</v>
      </c>
      <c r="D70" s="15">
        <v>45383</v>
      </c>
      <c r="E70" s="16" t="s">
        <v>460</v>
      </c>
      <c r="F70" s="17">
        <v>0</v>
      </c>
      <c r="G70" s="17">
        <v>0</v>
      </c>
      <c r="H70" s="18">
        <v>43212.47</v>
      </c>
      <c r="I70" s="18">
        <v>0</v>
      </c>
      <c r="J70" s="18">
        <v>0</v>
      </c>
      <c r="K70" s="18">
        <v>43212.47</v>
      </c>
      <c r="L70" s="18">
        <v>422.62</v>
      </c>
      <c r="M70" s="18">
        <v>0</v>
      </c>
      <c r="N70" s="18">
        <v>0</v>
      </c>
      <c r="O70" s="18">
        <v>0</v>
      </c>
      <c r="P70" s="18">
        <v>422.62</v>
      </c>
      <c r="Q70" s="18">
        <v>0</v>
      </c>
      <c r="R70" s="18">
        <v>0</v>
      </c>
      <c r="S70" s="18">
        <v>42789.85</v>
      </c>
      <c r="T70" s="18">
        <v>0</v>
      </c>
      <c r="U70" s="18">
        <v>368.39</v>
      </c>
      <c r="V70" s="18">
        <v>0</v>
      </c>
      <c r="W70" s="18">
        <v>0</v>
      </c>
      <c r="X70" s="18">
        <v>368.39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42.22</v>
      </c>
      <c r="AI70" s="18">
        <v>53.54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28.094999999999999</v>
      </c>
      <c r="AR70" s="18">
        <v>0</v>
      </c>
      <c r="AS70" s="18">
        <v>0</v>
      </c>
      <c r="AT70" s="18">
        <f>VLOOKUP(E70,[1]Aplicado!$C$807:$AL$1391,36,0)</f>
        <v>0</v>
      </c>
      <c r="AU70" s="18">
        <f t="shared" si="1"/>
        <v>914.86500000000001</v>
      </c>
      <c r="AV70" s="18">
        <v>0</v>
      </c>
      <c r="AW70" s="18">
        <v>0</v>
      </c>
      <c r="AX70" s="19">
        <v>74</v>
      </c>
      <c r="AY70" s="19">
        <v>300</v>
      </c>
      <c r="AZ70" s="18">
        <v>345000</v>
      </c>
      <c r="BA70" s="18">
        <v>85517.83</v>
      </c>
      <c r="BB70" s="20">
        <v>90</v>
      </c>
      <c r="BC70" s="20">
        <v>45.032556368654298</v>
      </c>
      <c r="BD70" s="20">
        <v>10.23</v>
      </c>
      <c r="BE70" s="20"/>
      <c r="BF70" s="16" t="s">
        <v>352</v>
      </c>
      <c r="BG70" s="13"/>
      <c r="BH70" s="16" t="s">
        <v>392</v>
      </c>
      <c r="BI70" s="16" t="s">
        <v>458</v>
      </c>
      <c r="BJ70" s="16" t="s">
        <v>459</v>
      </c>
      <c r="BK70" s="16" t="s">
        <v>1</v>
      </c>
      <c r="BL70" s="14" t="s">
        <v>2</v>
      </c>
      <c r="BM70" s="20">
        <v>347369.20041579998</v>
      </c>
      <c r="BN70" s="14" t="s">
        <v>254</v>
      </c>
      <c r="BO70" s="20"/>
      <c r="BP70" s="21">
        <v>38475</v>
      </c>
      <c r="BQ70" s="21">
        <v>47635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351</v>
      </c>
      <c r="C71" s="5" t="s">
        <v>0</v>
      </c>
      <c r="D71" s="6">
        <v>45383</v>
      </c>
      <c r="E71" s="7" t="s">
        <v>148</v>
      </c>
      <c r="F71" s="8">
        <v>182</v>
      </c>
      <c r="G71" s="8">
        <v>181</v>
      </c>
      <c r="H71" s="9">
        <v>65103.09</v>
      </c>
      <c r="I71" s="9">
        <v>58575.360000000001</v>
      </c>
      <c r="J71" s="9">
        <v>0</v>
      </c>
      <c r="K71" s="9">
        <v>123678.45</v>
      </c>
      <c r="L71" s="9">
        <v>634.87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123678.45</v>
      </c>
      <c r="T71" s="9">
        <v>157968.64000000001</v>
      </c>
      <c r="U71" s="9">
        <v>554.96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158523.6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f>VLOOKUP(E71,[1]Aplicado!$C$807:$AL$1391,36,0)</f>
        <v>0</v>
      </c>
      <c r="AU71" s="9">
        <f t="shared" si="1"/>
        <v>0</v>
      </c>
      <c r="AV71" s="9">
        <v>59210.23</v>
      </c>
      <c r="AW71" s="9">
        <v>158523.6</v>
      </c>
      <c r="AX71" s="10">
        <v>74</v>
      </c>
      <c r="AY71" s="10">
        <v>300</v>
      </c>
      <c r="AZ71" s="9">
        <v>544000</v>
      </c>
      <c r="BA71" s="9">
        <v>128634.78</v>
      </c>
      <c r="BB71" s="11">
        <v>90</v>
      </c>
      <c r="BC71" s="11">
        <v>86.532277662386505</v>
      </c>
      <c r="BD71" s="11">
        <v>10.23</v>
      </c>
      <c r="BE71" s="11"/>
      <c r="BF71" s="7" t="s">
        <v>352</v>
      </c>
      <c r="BG71" s="4"/>
      <c r="BH71" s="7" t="s">
        <v>392</v>
      </c>
      <c r="BI71" s="7" t="s">
        <v>458</v>
      </c>
      <c r="BJ71" s="7" t="s">
        <v>461</v>
      </c>
      <c r="BK71" s="7" t="s">
        <v>356</v>
      </c>
      <c r="BL71" s="5" t="s">
        <v>2</v>
      </c>
      <c r="BM71" s="11">
        <v>1004025.1200966</v>
      </c>
      <c r="BN71" s="5" t="s">
        <v>254</v>
      </c>
      <c r="BO71" s="11"/>
      <c r="BP71" s="12">
        <v>38478</v>
      </c>
      <c r="BQ71" s="12">
        <v>47635</v>
      </c>
      <c r="BR71" s="11">
        <v>24947.13</v>
      </c>
      <c r="BS71" s="11">
        <v>0</v>
      </c>
      <c r="BT71" s="11">
        <v>27.79</v>
      </c>
    </row>
    <row r="72" spans="1:72" s="1" customFormat="1" ht="18.2" customHeight="1" x14ac:dyDescent="0.15">
      <c r="A72" s="13">
        <v>70</v>
      </c>
      <c r="B72" s="14" t="s">
        <v>351</v>
      </c>
      <c r="C72" s="14" t="s">
        <v>0</v>
      </c>
      <c r="D72" s="15">
        <v>45383</v>
      </c>
      <c r="E72" s="16" t="s">
        <v>149</v>
      </c>
      <c r="F72" s="17">
        <v>89</v>
      </c>
      <c r="G72" s="17">
        <v>88</v>
      </c>
      <c r="H72" s="18">
        <v>45179.89</v>
      </c>
      <c r="I72" s="18">
        <v>27608.28</v>
      </c>
      <c r="J72" s="18">
        <v>0</v>
      </c>
      <c r="K72" s="18">
        <v>72788.17</v>
      </c>
      <c r="L72" s="18">
        <v>446.32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72788.17</v>
      </c>
      <c r="T72" s="18">
        <v>46464.65</v>
      </c>
      <c r="U72" s="18">
        <v>391.15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46855.8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f>VLOOKUP(E72,[1]Aplicado!$C$807:$AL$1391,36,0)</f>
        <v>0</v>
      </c>
      <c r="AU72" s="18">
        <f t="shared" si="1"/>
        <v>0</v>
      </c>
      <c r="AV72" s="18">
        <v>28054.6</v>
      </c>
      <c r="AW72" s="18">
        <v>46855.8</v>
      </c>
      <c r="AX72" s="19">
        <v>73</v>
      </c>
      <c r="AY72" s="19">
        <v>300</v>
      </c>
      <c r="AZ72" s="18">
        <v>360000</v>
      </c>
      <c r="BA72" s="18">
        <v>89441.279999999999</v>
      </c>
      <c r="BB72" s="20">
        <v>90</v>
      </c>
      <c r="BC72" s="20">
        <v>73.242861685342604</v>
      </c>
      <c r="BD72" s="20">
        <v>10.39</v>
      </c>
      <c r="BE72" s="20"/>
      <c r="BF72" s="16" t="s">
        <v>352</v>
      </c>
      <c r="BG72" s="13"/>
      <c r="BH72" s="16" t="s">
        <v>392</v>
      </c>
      <c r="BI72" s="16" t="s">
        <v>458</v>
      </c>
      <c r="BJ72" s="16" t="s">
        <v>459</v>
      </c>
      <c r="BK72" s="16" t="s">
        <v>356</v>
      </c>
      <c r="BL72" s="14" t="s">
        <v>2</v>
      </c>
      <c r="BM72" s="20">
        <v>590896.40212876</v>
      </c>
      <c r="BN72" s="14" t="s">
        <v>254</v>
      </c>
      <c r="BO72" s="20"/>
      <c r="BP72" s="21">
        <v>38456</v>
      </c>
      <c r="BQ72" s="21">
        <v>47604</v>
      </c>
      <c r="BR72" s="20">
        <v>12441.51</v>
      </c>
      <c r="BS72" s="20">
        <v>0</v>
      </c>
      <c r="BT72" s="20">
        <v>27.84</v>
      </c>
    </row>
    <row r="73" spans="1:72" s="1" customFormat="1" ht="18.2" customHeight="1" x14ac:dyDescent="0.15">
      <c r="A73" s="4">
        <v>71</v>
      </c>
      <c r="B73" s="5" t="s">
        <v>95</v>
      </c>
      <c r="C73" s="5" t="s">
        <v>0</v>
      </c>
      <c r="D73" s="6">
        <v>45383</v>
      </c>
      <c r="E73" s="7" t="s">
        <v>462</v>
      </c>
      <c r="F73" s="8">
        <v>9</v>
      </c>
      <c r="G73" s="8">
        <v>8</v>
      </c>
      <c r="H73" s="9">
        <v>15624.22</v>
      </c>
      <c r="I73" s="9">
        <v>2164.56</v>
      </c>
      <c r="J73" s="9">
        <v>0</v>
      </c>
      <c r="K73" s="9">
        <v>17788.78</v>
      </c>
      <c r="L73" s="9">
        <v>249.24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17788.78</v>
      </c>
      <c r="T73" s="9">
        <v>1068.69</v>
      </c>
      <c r="U73" s="9">
        <v>110.01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1178.7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f>VLOOKUP(E73,[1]Aplicado!$C$807:$AL$1391,36,0)</f>
        <v>0</v>
      </c>
      <c r="AU73" s="9">
        <f t="shared" si="1"/>
        <v>0</v>
      </c>
      <c r="AV73" s="9">
        <v>2413.8000000000002</v>
      </c>
      <c r="AW73" s="9">
        <v>1178.7</v>
      </c>
      <c r="AX73" s="10">
        <v>67</v>
      </c>
      <c r="AY73" s="10">
        <v>300</v>
      </c>
      <c r="AZ73" s="9">
        <v>254999.99</v>
      </c>
      <c r="BA73" s="9">
        <v>44802.080000000002</v>
      </c>
      <c r="BB73" s="11">
        <v>60.78</v>
      </c>
      <c r="BC73" s="11">
        <v>24.1328538407145</v>
      </c>
      <c r="BD73" s="11">
        <v>8.4499999999999993</v>
      </c>
      <c r="BE73" s="11"/>
      <c r="BF73" s="7" t="s">
        <v>352</v>
      </c>
      <c r="BG73" s="4"/>
      <c r="BH73" s="7" t="s">
        <v>372</v>
      </c>
      <c r="BI73" s="7" t="s">
        <v>373</v>
      </c>
      <c r="BJ73" s="7" t="s">
        <v>463</v>
      </c>
      <c r="BK73" s="7" t="s">
        <v>356</v>
      </c>
      <c r="BL73" s="5" t="s">
        <v>2</v>
      </c>
      <c r="BM73" s="11">
        <v>144409.81412584</v>
      </c>
      <c r="BN73" s="5" t="s">
        <v>254</v>
      </c>
      <c r="BO73" s="11"/>
      <c r="BP73" s="12">
        <v>38261</v>
      </c>
      <c r="BQ73" s="12">
        <v>47392</v>
      </c>
      <c r="BR73" s="11">
        <v>1493.78</v>
      </c>
      <c r="BS73" s="11">
        <v>54.55</v>
      </c>
      <c r="BT73" s="11">
        <v>42.18</v>
      </c>
    </row>
    <row r="74" spans="1:72" s="1" customFormat="1" ht="18.2" customHeight="1" x14ac:dyDescent="0.15">
      <c r="A74" s="13">
        <v>72</v>
      </c>
      <c r="B74" s="14" t="s">
        <v>95</v>
      </c>
      <c r="C74" s="14" t="s">
        <v>0</v>
      </c>
      <c r="D74" s="15">
        <v>45383</v>
      </c>
      <c r="E74" s="16" t="s">
        <v>464</v>
      </c>
      <c r="F74" s="17">
        <v>0</v>
      </c>
      <c r="G74" s="17">
        <v>0</v>
      </c>
      <c r="H74" s="18">
        <v>36355.39</v>
      </c>
      <c r="I74" s="18">
        <v>410.72</v>
      </c>
      <c r="J74" s="18">
        <v>0</v>
      </c>
      <c r="K74" s="18">
        <v>36766.11</v>
      </c>
      <c r="L74" s="18">
        <v>413.96</v>
      </c>
      <c r="M74" s="18">
        <v>0</v>
      </c>
      <c r="N74" s="18">
        <v>0</v>
      </c>
      <c r="O74" s="18">
        <v>410.72</v>
      </c>
      <c r="P74" s="18">
        <v>0</v>
      </c>
      <c r="Q74" s="18">
        <v>0</v>
      </c>
      <c r="R74" s="18">
        <v>0</v>
      </c>
      <c r="S74" s="18">
        <v>36355.39</v>
      </c>
      <c r="T74" s="18">
        <v>289.82</v>
      </c>
      <c r="U74" s="18">
        <v>286.58</v>
      </c>
      <c r="V74" s="18">
        <v>0</v>
      </c>
      <c r="W74" s="18">
        <v>289.82</v>
      </c>
      <c r="X74" s="18">
        <v>0</v>
      </c>
      <c r="Y74" s="18">
        <v>0</v>
      </c>
      <c r="Z74" s="18">
        <v>0</v>
      </c>
      <c r="AA74" s="18">
        <v>286.58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23.03</v>
      </c>
      <c r="AJ74" s="18">
        <v>42.39</v>
      </c>
      <c r="AK74" s="18">
        <v>0</v>
      </c>
      <c r="AL74" s="18">
        <v>0</v>
      </c>
      <c r="AM74" s="18">
        <v>0</v>
      </c>
      <c r="AN74" s="18">
        <v>0</v>
      </c>
      <c r="AO74" s="18">
        <v>40.5</v>
      </c>
      <c r="AP74" s="18">
        <v>67.239999999999995</v>
      </c>
      <c r="AQ74" s="18">
        <v>0</v>
      </c>
      <c r="AR74" s="18">
        <v>0</v>
      </c>
      <c r="AS74" s="18">
        <v>0</v>
      </c>
      <c r="AT74" s="18">
        <f>VLOOKUP(E74,[1]Aplicado!$C$807:$AL$1391,36,0)</f>
        <v>0</v>
      </c>
      <c r="AU74" s="18">
        <f t="shared" si="1"/>
        <v>873.7</v>
      </c>
      <c r="AV74" s="18">
        <v>413.96</v>
      </c>
      <c r="AW74" s="18">
        <v>286.58</v>
      </c>
      <c r="AX74" s="19">
        <v>67</v>
      </c>
      <c r="AY74" s="19">
        <v>300</v>
      </c>
      <c r="AZ74" s="18">
        <v>310000</v>
      </c>
      <c r="BA74" s="18">
        <v>80436.7</v>
      </c>
      <c r="BB74" s="20">
        <v>90</v>
      </c>
      <c r="BC74" s="20">
        <v>40.6777640057337</v>
      </c>
      <c r="BD74" s="20">
        <v>9.4600000000000009</v>
      </c>
      <c r="BE74" s="20"/>
      <c r="BF74" s="16" t="s">
        <v>366</v>
      </c>
      <c r="BG74" s="13"/>
      <c r="BH74" s="16" t="s">
        <v>465</v>
      </c>
      <c r="BI74" s="16" t="s">
        <v>466</v>
      </c>
      <c r="BJ74" s="16" t="s">
        <v>467</v>
      </c>
      <c r="BK74" s="16" t="s">
        <v>1</v>
      </c>
      <c r="BL74" s="14" t="s">
        <v>2</v>
      </c>
      <c r="BM74" s="20">
        <v>295134.07397092</v>
      </c>
      <c r="BN74" s="14" t="s">
        <v>254</v>
      </c>
      <c r="BO74" s="20"/>
      <c r="BP74" s="21">
        <v>38268</v>
      </c>
      <c r="BQ74" s="21">
        <v>47392</v>
      </c>
      <c r="BR74" s="20">
        <v>127.1</v>
      </c>
      <c r="BS74" s="20">
        <v>42.39</v>
      </c>
      <c r="BT74" s="20">
        <v>42.07</v>
      </c>
    </row>
    <row r="75" spans="1:72" s="1" customFormat="1" ht="18.2" customHeight="1" x14ac:dyDescent="0.15">
      <c r="A75" s="4">
        <v>73</v>
      </c>
      <c r="B75" s="5" t="s">
        <v>95</v>
      </c>
      <c r="C75" s="5" t="s">
        <v>0</v>
      </c>
      <c r="D75" s="6">
        <v>45383</v>
      </c>
      <c r="E75" s="7" t="s">
        <v>265</v>
      </c>
      <c r="F75" s="8">
        <v>54</v>
      </c>
      <c r="G75" s="8">
        <v>53</v>
      </c>
      <c r="H75" s="9">
        <v>15023.64</v>
      </c>
      <c r="I75" s="9">
        <v>10756.6</v>
      </c>
      <c r="J75" s="9">
        <v>0</v>
      </c>
      <c r="K75" s="9">
        <v>25780.240000000002</v>
      </c>
      <c r="L75" s="9">
        <v>245.41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25780.240000000002</v>
      </c>
      <c r="T75" s="9">
        <v>8890.2199999999993</v>
      </c>
      <c r="U75" s="9">
        <v>118.42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9008.64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f>VLOOKUP(E75,[1]Aplicado!$C$807:$AL$1391,36,0)</f>
        <v>0</v>
      </c>
      <c r="AU75" s="9">
        <f t="shared" si="1"/>
        <v>0</v>
      </c>
      <c r="AV75" s="9">
        <v>11002.01</v>
      </c>
      <c r="AW75" s="9">
        <v>9008.64</v>
      </c>
      <c r="AX75" s="10">
        <v>67</v>
      </c>
      <c r="AY75" s="10">
        <v>300</v>
      </c>
      <c r="AZ75" s="9">
        <v>161000.01</v>
      </c>
      <c r="BA75" s="9">
        <v>41775.19</v>
      </c>
      <c r="BB75" s="11">
        <v>90</v>
      </c>
      <c r="BC75" s="11">
        <v>55.540659420100802</v>
      </c>
      <c r="BD75" s="11">
        <v>9.4600000000000009</v>
      </c>
      <c r="BE75" s="11"/>
      <c r="BF75" s="7" t="s">
        <v>352</v>
      </c>
      <c r="BG75" s="4"/>
      <c r="BH75" s="7" t="s">
        <v>418</v>
      </c>
      <c r="BI75" s="7" t="s">
        <v>470</v>
      </c>
      <c r="BJ75" s="7" t="s">
        <v>471</v>
      </c>
      <c r="BK75" s="7" t="s">
        <v>356</v>
      </c>
      <c r="BL75" s="5" t="s">
        <v>2</v>
      </c>
      <c r="BM75" s="11">
        <v>209284.71016672</v>
      </c>
      <c r="BN75" s="5" t="s">
        <v>254</v>
      </c>
      <c r="BO75" s="11"/>
      <c r="BP75" s="12">
        <v>38268</v>
      </c>
      <c r="BQ75" s="12">
        <v>47392</v>
      </c>
      <c r="BR75" s="11">
        <v>6292.4</v>
      </c>
      <c r="BS75" s="11">
        <v>22.02</v>
      </c>
      <c r="BT75" s="11">
        <v>42.07</v>
      </c>
    </row>
    <row r="76" spans="1:72" s="1" customFormat="1" ht="18.2" customHeight="1" x14ac:dyDescent="0.15">
      <c r="A76" s="13">
        <v>74</v>
      </c>
      <c r="B76" s="14" t="s">
        <v>95</v>
      </c>
      <c r="C76" s="14" t="s">
        <v>0</v>
      </c>
      <c r="D76" s="15">
        <v>45383</v>
      </c>
      <c r="E76" s="16" t="s">
        <v>101</v>
      </c>
      <c r="F76" s="17">
        <v>141</v>
      </c>
      <c r="G76" s="17">
        <v>140</v>
      </c>
      <c r="H76" s="18">
        <v>125827.14</v>
      </c>
      <c r="I76" s="18">
        <v>123375.57</v>
      </c>
      <c r="J76" s="18">
        <v>0</v>
      </c>
      <c r="K76" s="18">
        <v>249202.71</v>
      </c>
      <c r="L76" s="18">
        <v>1440.27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249202.71</v>
      </c>
      <c r="T76" s="18">
        <v>216892.68</v>
      </c>
      <c r="U76" s="18">
        <v>972.98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217865.66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f>VLOOKUP(E76,[1]Aplicado!$C$807:$AL$1391,36,0)</f>
        <v>0</v>
      </c>
      <c r="AU76" s="18">
        <f t="shared" si="1"/>
        <v>0</v>
      </c>
      <c r="AV76" s="18">
        <v>124815.84</v>
      </c>
      <c r="AW76" s="18">
        <v>217865.66</v>
      </c>
      <c r="AX76" s="19">
        <v>67</v>
      </c>
      <c r="AY76" s="19">
        <v>300</v>
      </c>
      <c r="AZ76" s="18">
        <v>1149679.96</v>
      </c>
      <c r="BA76" s="18">
        <v>281116.36</v>
      </c>
      <c r="BB76" s="20">
        <v>85</v>
      </c>
      <c r="BC76" s="20">
        <v>75.350400631254601</v>
      </c>
      <c r="BD76" s="20">
        <v>9.2799999999999994</v>
      </c>
      <c r="BE76" s="20"/>
      <c r="BF76" s="16" t="s">
        <v>352</v>
      </c>
      <c r="BG76" s="13"/>
      <c r="BH76" s="16" t="s">
        <v>473</v>
      </c>
      <c r="BI76" s="16" t="s">
        <v>474</v>
      </c>
      <c r="BJ76" s="16" t="s">
        <v>475</v>
      </c>
      <c r="BK76" s="16" t="s">
        <v>356</v>
      </c>
      <c r="BL76" s="14" t="s">
        <v>2</v>
      </c>
      <c r="BM76" s="20">
        <v>2023034.5774558799</v>
      </c>
      <c r="BN76" s="14" t="s">
        <v>254</v>
      </c>
      <c r="BO76" s="20"/>
      <c r="BP76" s="21">
        <v>38282</v>
      </c>
      <c r="BQ76" s="21">
        <v>47392</v>
      </c>
      <c r="BR76" s="20">
        <v>66319.92</v>
      </c>
      <c r="BS76" s="20">
        <v>183.2</v>
      </c>
      <c r="BT76" s="20">
        <v>41.97</v>
      </c>
    </row>
    <row r="77" spans="1:72" s="1" customFormat="1" ht="18.2" customHeight="1" x14ac:dyDescent="0.15">
      <c r="A77" s="4">
        <v>75</v>
      </c>
      <c r="B77" s="5" t="s">
        <v>95</v>
      </c>
      <c r="C77" s="5" t="s">
        <v>0</v>
      </c>
      <c r="D77" s="6">
        <v>45383</v>
      </c>
      <c r="E77" s="7" t="s">
        <v>476</v>
      </c>
      <c r="F77" s="8">
        <v>0</v>
      </c>
      <c r="G77" s="8">
        <v>0</v>
      </c>
      <c r="H77" s="9">
        <v>30004.45</v>
      </c>
      <c r="I77" s="9">
        <v>0</v>
      </c>
      <c r="J77" s="9">
        <v>0</v>
      </c>
      <c r="K77" s="9">
        <v>30004.45</v>
      </c>
      <c r="L77" s="9">
        <v>349.33</v>
      </c>
      <c r="M77" s="9">
        <v>0</v>
      </c>
      <c r="N77" s="9">
        <v>0</v>
      </c>
      <c r="O77" s="9">
        <v>0</v>
      </c>
      <c r="P77" s="9">
        <v>349.33</v>
      </c>
      <c r="Q77" s="9">
        <v>1.67</v>
      </c>
      <c r="R77" s="9">
        <v>0</v>
      </c>
      <c r="S77" s="9">
        <v>29653.45</v>
      </c>
      <c r="T77" s="9">
        <v>0</v>
      </c>
      <c r="U77" s="9">
        <v>236.52</v>
      </c>
      <c r="V77" s="9">
        <v>0</v>
      </c>
      <c r="W77" s="9">
        <v>0</v>
      </c>
      <c r="X77" s="9">
        <v>236.52</v>
      </c>
      <c r="Y77" s="9">
        <v>0</v>
      </c>
      <c r="Z77" s="9">
        <v>0</v>
      </c>
      <c r="AA77" s="9">
        <v>0</v>
      </c>
      <c r="AB77" s="9">
        <v>35.44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33.869999999999997</v>
      </c>
      <c r="AI77" s="9">
        <v>56.34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4.9000000000000002E-2</v>
      </c>
      <c r="AR77" s="9">
        <v>0</v>
      </c>
      <c r="AS77" s="9">
        <v>0</v>
      </c>
      <c r="AT77" s="9">
        <f>VLOOKUP(E77,[1]Aplicado!$C$807:$AL$1391,36,0)</f>
        <v>0</v>
      </c>
      <c r="AU77" s="9">
        <f t="shared" si="1"/>
        <v>713.21900000000005</v>
      </c>
      <c r="AV77" s="9">
        <v>0</v>
      </c>
      <c r="AW77" s="9">
        <v>0</v>
      </c>
      <c r="AX77" s="10">
        <v>67</v>
      </c>
      <c r="AY77" s="10">
        <v>300</v>
      </c>
      <c r="AZ77" s="9">
        <v>267000</v>
      </c>
      <c r="BA77" s="9">
        <v>67267.679999999993</v>
      </c>
      <c r="BB77" s="11">
        <v>90</v>
      </c>
      <c r="BC77" s="11">
        <v>39.674484091022599</v>
      </c>
      <c r="BD77" s="11">
        <v>9.4600000000000009</v>
      </c>
      <c r="BE77" s="11"/>
      <c r="BF77" s="7" t="s">
        <v>352</v>
      </c>
      <c r="BG77" s="4"/>
      <c r="BH77" s="7" t="s">
        <v>473</v>
      </c>
      <c r="BI77" s="7" t="s">
        <v>102</v>
      </c>
      <c r="BJ77" s="7" t="s">
        <v>477</v>
      </c>
      <c r="BK77" s="7" t="s">
        <v>1</v>
      </c>
      <c r="BL77" s="5" t="s">
        <v>2</v>
      </c>
      <c r="BM77" s="11">
        <v>240727.5373966</v>
      </c>
      <c r="BN77" s="5" t="s">
        <v>254</v>
      </c>
      <c r="BO77" s="11"/>
      <c r="BP77" s="12">
        <v>38286</v>
      </c>
      <c r="BQ77" s="12">
        <v>47392</v>
      </c>
      <c r="BR77" s="11">
        <v>0</v>
      </c>
      <c r="BS77" s="11">
        <v>35.44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95</v>
      </c>
      <c r="C78" s="14" t="s">
        <v>0</v>
      </c>
      <c r="D78" s="15">
        <v>45383</v>
      </c>
      <c r="E78" s="16" t="s">
        <v>817</v>
      </c>
      <c r="F78" s="17">
        <v>199</v>
      </c>
      <c r="G78" s="17">
        <v>198</v>
      </c>
      <c r="H78" s="18">
        <v>35036.85</v>
      </c>
      <c r="I78" s="18">
        <v>39995.050000000003</v>
      </c>
      <c r="J78" s="18">
        <v>0</v>
      </c>
      <c r="K78" s="18">
        <v>75031.899999999994</v>
      </c>
      <c r="L78" s="18">
        <v>398.93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75031.899999999994</v>
      </c>
      <c r="T78" s="18">
        <v>94108.12</v>
      </c>
      <c r="U78" s="18">
        <v>276.18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94384.3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f>VLOOKUP(E78,[1]Aplicado!$C$807:$AL$1391,36,0)</f>
        <v>0</v>
      </c>
      <c r="AU78" s="18">
        <f t="shared" si="1"/>
        <v>0</v>
      </c>
      <c r="AV78" s="18">
        <v>40393.980000000003</v>
      </c>
      <c r="AW78" s="18">
        <v>94384.3</v>
      </c>
      <c r="AX78" s="19">
        <v>66</v>
      </c>
      <c r="AY78" s="19">
        <v>300</v>
      </c>
      <c r="AZ78" s="18">
        <v>311300</v>
      </c>
      <c r="BA78" s="18">
        <v>77516.97</v>
      </c>
      <c r="BB78" s="20">
        <v>90</v>
      </c>
      <c r="BC78" s="20">
        <v>87.114744036047796</v>
      </c>
      <c r="BD78" s="20">
        <v>9.4600000000000009</v>
      </c>
      <c r="BE78" s="20"/>
      <c r="BF78" s="16" t="s">
        <v>352</v>
      </c>
      <c r="BG78" s="13"/>
      <c r="BH78" s="16" t="s">
        <v>440</v>
      </c>
      <c r="BI78" s="16" t="s">
        <v>434</v>
      </c>
      <c r="BJ78" s="16" t="s">
        <v>818</v>
      </c>
      <c r="BK78" s="16" t="s">
        <v>356</v>
      </c>
      <c r="BL78" s="14" t="s">
        <v>2</v>
      </c>
      <c r="BM78" s="20">
        <v>609111.06509319996</v>
      </c>
      <c r="BN78" s="14" t="s">
        <v>254</v>
      </c>
      <c r="BO78" s="20"/>
      <c r="BP78" s="21">
        <v>38321</v>
      </c>
      <c r="BQ78" s="21">
        <v>47392</v>
      </c>
      <c r="BR78" s="20">
        <v>27809.4</v>
      </c>
      <c r="BS78" s="20">
        <v>40.85</v>
      </c>
      <c r="BT78" s="20">
        <v>41.89</v>
      </c>
    </row>
    <row r="79" spans="1:72" s="1" customFormat="1" ht="18.2" customHeight="1" x14ac:dyDescent="0.15">
      <c r="A79" s="4">
        <v>77</v>
      </c>
      <c r="B79" s="5" t="s">
        <v>95</v>
      </c>
      <c r="C79" s="5" t="s">
        <v>0</v>
      </c>
      <c r="D79" s="6">
        <v>45383</v>
      </c>
      <c r="E79" s="7" t="s">
        <v>482</v>
      </c>
      <c r="F79" s="8">
        <v>0</v>
      </c>
      <c r="G79" s="8">
        <v>0</v>
      </c>
      <c r="H79" s="9">
        <v>28595.279999999999</v>
      </c>
      <c r="I79" s="9">
        <v>0</v>
      </c>
      <c r="J79" s="9">
        <v>0</v>
      </c>
      <c r="K79" s="9">
        <v>28595.279999999999</v>
      </c>
      <c r="L79" s="9">
        <v>321.45999999999998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28595.279999999999</v>
      </c>
      <c r="T79" s="9">
        <v>0</v>
      </c>
      <c r="U79" s="9">
        <v>223.52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223.52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f>VLOOKUP(E79,[1]Aplicado!$C$807:$AL$1391,36,0)</f>
        <v>0</v>
      </c>
      <c r="AU79" s="9">
        <f t="shared" si="1"/>
        <v>0</v>
      </c>
      <c r="AV79" s="9">
        <v>321.45999999999998</v>
      </c>
      <c r="AW79" s="9">
        <v>223.52</v>
      </c>
      <c r="AX79" s="10">
        <v>68</v>
      </c>
      <c r="AY79" s="10">
        <v>300</v>
      </c>
      <c r="AZ79" s="9">
        <v>245900</v>
      </c>
      <c r="BA79" s="9">
        <v>62976.01</v>
      </c>
      <c r="BB79" s="11">
        <v>90</v>
      </c>
      <c r="BC79" s="11">
        <v>40.865961498672299</v>
      </c>
      <c r="BD79" s="11">
        <v>9.3800000000000008</v>
      </c>
      <c r="BE79" s="11"/>
      <c r="BF79" s="7" t="s">
        <v>352</v>
      </c>
      <c r="BG79" s="4"/>
      <c r="BH79" s="7" t="s">
        <v>483</v>
      </c>
      <c r="BI79" s="7" t="s">
        <v>484</v>
      </c>
      <c r="BJ79" s="7" t="s">
        <v>485</v>
      </c>
      <c r="BK79" s="7" t="s">
        <v>1</v>
      </c>
      <c r="BL79" s="5" t="s">
        <v>2</v>
      </c>
      <c r="BM79" s="11">
        <v>232137.28370783999</v>
      </c>
      <c r="BN79" s="5" t="s">
        <v>254</v>
      </c>
      <c r="BO79" s="11"/>
      <c r="BP79" s="12">
        <v>38316</v>
      </c>
      <c r="BQ79" s="12">
        <v>47423</v>
      </c>
      <c r="BR79" s="11">
        <v>121.1</v>
      </c>
      <c r="BS79" s="11">
        <v>36.68</v>
      </c>
      <c r="BT79" s="11">
        <v>41.68</v>
      </c>
    </row>
    <row r="80" spans="1:72" s="1" customFormat="1" ht="18.2" customHeight="1" x14ac:dyDescent="0.15">
      <c r="A80" s="13">
        <v>78</v>
      </c>
      <c r="B80" s="14" t="s">
        <v>95</v>
      </c>
      <c r="C80" s="14" t="s">
        <v>0</v>
      </c>
      <c r="D80" s="15">
        <v>45383</v>
      </c>
      <c r="E80" s="16" t="s">
        <v>103</v>
      </c>
      <c r="F80" s="17">
        <v>161</v>
      </c>
      <c r="G80" s="17">
        <v>160</v>
      </c>
      <c r="H80" s="18">
        <v>25523.49</v>
      </c>
      <c r="I80" s="18">
        <v>26118.14</v>
      </c>
      <c r="J80" s="18">
        <v>0</v>
      </c>
      <c r="K80" s="18">
        <v>51641.63</v>
      </c>
      <c r="L80" s="18">
        <v>285.75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51641.63</v>
      </c>
      <c r="T80" s="18">
        <v>51681.36</v>
      </c>
      <c r="U80" s="18">
        <v>199.49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51880.85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f>VLOOKUP(E80,[1]Aplicado!$C$807:$AL$1391,36,0)</f>
        <v>0</v>
      </c>
      <c r="AU80" s="18">
        <f t="shared" si="1"/>
        <v>0</v>
      </c>
      <c r="AV80" s="18">
        <v>26403.89</v>
      </c>
      <c r="AW80" s="18">
        <v>51880.85</v>
      </c>
      <c r="AX80" s="19">
        <v>68</v>
      </c>
      <c r="AY80" s="19">
        <v>300</v>
      </c>
      <c r="AZ80" s="18">
        <v>218000</v>
      </c>
      <c r="BA80" s="18">
        <v>56073.65</v>
      </c>
      <c r="BB80" s="20">
        <v>90</v>
      </c>
      <c r="BC80" s="20">
        <v>82.886466281399606</v>
      </c>
      <c r="BD80" s="20">
        <v>9.3800000000000008</v>
      </c>
      <c r="BE80" s="20"/>
      <c r="BF80" s="16" t="s">
        <v>352</v>
      </c>
      <c r="BG80" s="13"/>
      <c r="BH80" s="16" t="s">
        <v>483</v>
      </c>
      <c r="BI80" s="16" t="s">
        <v>484</v>
      </c>
      <c r="BJ80" s="16" t="s">
        <v>485</v>
      </c>
      <c r="BK80" s="16" t="s">
        <v>356</v>
      </c>
      <c r="BL80" s="14" t="s">
        <v>2</v>
      </c>
      <c r="BM80" s="20">
        <v>419228.19830564002</v>
      </c>
      <c r="BN80" s="14" t="s">
        <v>254</v>
      </c>
      <c r="BO80" s="20"/>
      <c r="BP80" s="21">
        <v>38310</v>
      </c>
      <c r="BQ80" s="21">
        <v>47423</v>
      </c>
      <c r="BR80" s="20">
        <v>21359.5</v>
      </c>
      <c r="BS80" s="20">
        <v>32.65</v>
      </c>
      <c r="BT80" s="20">
        <v>41.7</v>
      </c>
    </row>
    <row r="81" spans="1:72" s="1" customFormat="1" ht="18.2" customHeight="1" x14ac:dyDescent="0.15">
      <c r="A81" s="4">
        <v>79</v>
      </c>
      <c r="B81" s="5" t="s">
        <v>95</v>
      </c>
      <c r="C81" s="5" t="s">
        <v>0</v>
      </c>
      <c r="D81" s="6">
        <v>45383</v>
      </c>
      <c r="E81" s="7" t="s">
        <v>105</v>
      </c>
      <c r="F81" s="8">
        <v>157</v>
      </c>
      <c r="G81" s="8">
        <v>156</v>
      </c>
      <c r="H81" s="9">
        <v>45323</v>
      </c>
      <c r="I81" s="9">
        <v>41379.279999999999</v>
      </c>
      <c r="J81" s="9">
        <v>0</v>
      </c>
      <c r="K81" s="9">
        <v>86702.28</v>
      </c>
      <c r="L81" s="9">
        <v>461.16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86702.28</v>
      </c>
      <c r="T81" s="9">
        <v>87291.64</v>
      </c>
      <c r="U81" s="9">
        <v>358.4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87650.04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f>VLOOKUP(E81,[1]Aplicado!$C$807:$AL$1391,36,0)</f>
        <v>0</v>
      </c>
      <c r="AU81" s="9">
        <f t="shared" si="1"/>
        <v>0</v>
      </c>
      <c r="AV81" s="9">
        <v>41840.44</v>
      </c>
      <c r="AW81" s="9">
        <v>87650.04</v>
      </c>
      <c r="AX81" s="10">
        <v>73</v>
      </c>
      <c r="AY81" s="10">
        <v>300</v>
      </c>
      <c r="AZ81" s="9">
        <v>371600</v>
      </c>
      <c r="BA81" s="9">
        <v>93878.34</v>
      </c>
      <c r="BB81" s="11">
        <v>90</v>
      </c>
      <c r="BC81" s="11">
        <v>83.120400296809706</v>
      </c>
      <c r="BD81" s="11">
        <v>9.49</v>
      </c>
      <c r="BE81" s="11"/>
      <c r="BF81" s="7" t="s">
        <v>352</v>
      </c>
      <c r="BG81" s="4"/>
      <c r="BH81" s="7" t="s">
        <v>422</v>
      </c>
      <c r="BI81" s="7" t="s">
        <v>423</v>
      </c>
      <c r="BJ81" s="7" t="s">
        <v>488</v>
      </c>
      <c r="BK81" s="7" t="s">
        <v>356</v>
      </c>
      <c r="BL81" s="5" t="s">
        <v>2</v>
      </c>
      <c r="BM81" s="11">
        <v>703851.53670384001</v>
      </c>
      <c r="BN81" s="5" t="s">
        <v>254</v>
      </c>
      <c r="BO81" s="11"/>
      <c r="BP81" s="12">
        <v>38457</v>
      </c>
      <c r="BQ81" s="12">
        <v>47574</v>
      </c>
      <c r="BR81" s="11">
        <v>25729.98</v>
      </c>
      <c r="BS81" s="11">
        <v>97.59</v>
      </c>
      <c r="BT81" s="11">
        <v>42.37</v>
      </c>
    </row>
    <row r="82" spans="1:72" s="1" customFormat="1" ht="18.2" customHeight="1" x14ac:dyDescent="0.15">
      <c r="A82" s="13">
        <v>80</v>
      </c>
      <c r="B82" s="14" t="s">
        <v>95</v>
      </c>
      <c r="C82" s="14" t="s">
        <v>0</v>
      </c>
      <c r="D82" s="15">
        <v>45383</v>
      </c>
      <c r="E82" s="16" t="s">
        <v>106</v>
      </c>
      <c r="F82" s="17">
        <v>171</v>
      </c>
      <c r="G82" s="17">
        <v>170</v>
      </c>
      <c r="H82" s="18">
        <v>67761.06</v>
      </c>
      <c r="I82" s="18">
        <v>64505.15</v>
      </c>
      <c r="J82" s="18">
        <v>0</v>
      </c>
      <c r="K82" s="18">
        <v>132266.21</v>
      </c>
      <c r="L82" s="18">
        <v>689.43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132266.21</v>
      </c>
      <c r="T82" s="18">
        <v>144430.03</v>
      </c>
      <c r="U82" s="18">
        <v>535.84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144965.87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f>VLOOKUP(E82,[1]Aplicado!$C$807:$AL$1391,36,0)</f>
        <v>0</v>
      </c>
      <c r="AU82" s="18">
        <f t="shared" si="1"/>
        <v>0</v>
      </c>
      <c r="AV82" s="18">
        <v>65194.58</v>
      </c>
      <c r="AW82" s="18">
        <v>144965.87</v>
      </c>
      <c r="AX82" s="19">
        <v>73</v>
      </c>
      <c r="AY82" s="19">
        <v>300</v>
      </c>
      <c r="AZ82" s="18">
        <v>556899.99</v>
      </c>
      <c r="BA82" s="18">
        <v>140351.54</v>
      </c>
      <c r="BB82" s="20">
        <v>89.78</v>
      </c>
      <c r="BC82" s="20">
        <v>84.607980317137901</v>
      </c>
      <c r="BD82" s="20">
        <v>9.49</v>
      </c>
      <c r="BE82" s="20"/>
      <c r="BF82" s="16" t="s">
        <v>352</v>
      </c>
      <c r="BG82" s="13"/>
      <c r="BH82" s="16" t="s">
        <v>367</v>
      </c>
      <c r="BI82" s="16" t="s">
        <v>368</v>
      </c>
      <c r="BJ82" s="16" t="s">
        <v>489</v>
      </c>
      <c r="BK82" s="16" t="s">
        <v>356</v>
      </c>
      <c r="BL82" s="14" t="s">
        <v>2</v>
      </c>
      <c r="BM82" s="20">
        <v>1073740.7962338801</v>
      </c>
      <c r="BN82" s="14" t="s">
        <v>254</v>
      </c>
      <c r="BO82" s="20"/>
      <c r="BP82" s="21">
        <v>38457</v>
      </c>
      <c r="BQ82" s="21">
        <v>47574</v>
      </c>
      <c r="BR82" s="20">
        <v>39816.68</v>
      </c>
      <c r="BS82" s="20">
        <v>145.88</v>
      </c>
      <c r="BT82" s="20">
        <v>42.37</v>
      </c>
    </row>
    <row r="83" spans="1:72" s="1" customFormat="1" ht="18.2" customHeight="1" x14ac:dyDescent="0.15">
      <c r="A83" s="4">
        <v>81</v>
      </c>
      <c r="B83" s="5" t="s">
        <v>95</v>
      </c>
      <c r="C83" s="5" t="s">
        <v>0</v>
      </c>
      <c r="D83" s="6">
        <v>45383</v>
      </c>
      <c r="E83" s="7" t="s">
        <v>255</v>
      </c>
      <c r="F83" s="8">
        <v>188</v>
      </c>
      <c r="G83" s="8">
        <v>187</v>
      </c>
      <c r="H83" s="9">
        <v>50776.09</v>
      </c>
      <c r="I83" s="9">
        <v>50312.56</v>
      </c>
      <c r="J83" s="9">
        <v>0</v>
      </c>
      <c r="K83" s="9">
        <v>101088.65</v>
      </c>
      <c r="L83" s="9">
        <v>510.15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101088.65</v>
      </c>
      <c r="T83" s="9">
        <v>119810.52</v>
      </c>
      <c r="U83" s="9">
        <v>394.76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120205.28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f>VLOOKUP(E83,[1]Aplicado!$C$807:$AL$1391,36,0)</f>
        <v>0</v>
      </c>
      <c r="AU83" s="9">
        <f t="shared" si="1"/>
        <v>0</v>
      </c>
      <c r="AV83" s="9">
        <v>50822.71</v>
      </c>
      <c r="AW83" s="9">
        <v>120205.28</v>
      </c>
      <c r="AX83" s="10">
        <v>74</v>
      </c>
      <c r="AY83" s="10">
        <v>300</v>
      </c>
      <c r="AZ83" s="9">
        <v>432799.99</v>
      </c>
      <c r="BA83" s="9">
        <v>104989.04</v>
      </c>
      <c r="BB83" s="11">
        <v>86.88</v>
      </c>
      <c r="BC83" s="11">
        <v>83.652368971084996</v>
      </c>
      <c r="BD83" s="11">
        <v>9.33</v>
      </c>
      <c r="BE83" s="11"/>
      <c r="BF83" s="7" t="s">
        <v>366</v>
      </c>
      <c r="BG83" s="4"/>
      <c r="BH83" s="7" t="s">
        <v>367</v>
      </c>
      <c r="BI83" s="7" t="s">
        <v>368</v>
      </c>
      <c r="BJ83" s="7" t="s">
        <v>489</v>
      </c>
      <c r="BK83" s="7" t="s">
        <v>356</v>
      </c>
      <c r="BL83" s="5" t="s">
        <v>2</v>
      </c>
      <c r="BM83" s="11">
        <v>820640.49118220003</v>
      </c>
      <c r="BN83" s="5" t="s">
        <v>254</v>
      </c>
      <c r="BO83" s="11"/>
      <c r="BP83" s="12">
        <v>38495</v>
      </c>
      <c r="BQ83" s="12">
        <v>47604</v>
      </c>
      <c r="BR83" s="11">
        <v>35097.82</v>
      </c>
      <c r="BS83" s="11">
        <v>120.78</v>
      </c>
      <c r="BT83" s="11">
        <v>40.56</v>
      </c>
    </row>
    <row r="84" spans="1:72" s="1" customFormat="1" ht="18.2" customHeight="1" x14ac:dyDescent="0.15">
      <c r="A84" s="13">
        <v>82</v>
      </c>
      <c r="B84" s="14" t="s">
        <v>95</v>
      </c>
      <c r="C84" s="14" t="s">
        <v>0</v>
      </c>
      <c r="D84" s="15">
        <v>45383</v>
      </c>
      <c r="E84" s="16" t="s">
        <v>107</v>
      </c>
      <c r="F84" s="17">
        <v>180</v>
      </c>
      <c r="G84" s="17">
        <v>179</v>
      </c>
      <c r="H84" s="18">
        <v>92802.559999999998</v>
      </c>
      <c r="I84" s="18">
        <v>87542.59</v>
      </c>
      <c r="J84" s="18">
        <v>0</v>
      </c>
      <c r="K84" s="18">
        <v>180345.15</v>
      </c>
      <c r="L84" s="18">
        <v>912.1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180345.15</v>
      </c>
      <c r="T84" s="18">
        <v>208312.6</v>
      </c>
      <c r="U84" s="18">
        <v>731.54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209044.14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f>VLOOKUP(E84,[1]Aplicado!$C$807:$AL$1391,36,0)</f>
        <v>0</v>
      </c>
      <c r="AU84" s="18">
        <f t="shared" si="1"/>
        <v>0</v>
      </c>
      <c r="AV84" s="18">
        <v>88454.69</v>
      </c>
      <c r="AW84" s="18">
        <v>209044.14</v>
      </c>
      <c r="AX84" s="19">
        <v>75</v>
      </c>
      <c r="AY84" s="19">
        <v>300</v>
      </c>
      <c r="AZ84" s="18">
        <v>750000</v>
      </c>
      <c r="BA84" s="18">
        <v>188724.83</v>
      </c>
      <c r="BB84" s="20">
        <v>90</v>
      </c>
      <c r="BC84" s="20">
        <v>86.003858103886003</v>
      </c>
      <c r="BD84" s="20">
        <v>9.4600000000000009</v>
      </c>
      <c r="BE84" s="20"/>
      <c r="BF84" s="16" t="s">
        <v>366</v>
      </c>
      <c r="BG84" s="13"/>
      <c r="BH84" s="16" t="s">
        <v>392</v>
      </c>
      <c r="BI84" s="16" t="s">
        <v>458</v>
      </c>
      <c r="BJ84" s="16" t="s">
        <v>491</v>
      </c>
      <c r="BK84" s="16" t="s">
        <v>356</v>
      </c>
      <c r="BL84" s="14" t="s">
        <v>2</v>
      </c>
      <c r="BM84" s="20">
        <v>1464046.9773641999</v>
      </c>
      <c r="BN84" s="14" t="s">
        <v>254</v>
      </c>
      <c r="BO84" s="20"/>
      <c r="BP84" s="21">
        <v>38504</v>
      </c>
      <c r="BQ84" s="21">
        <v>47635</v>
      </c>
      <c r="BR84" s="20">
        <v>65008.14</v>
      </c>
      <c r="BS84" s="20">
        <v>186.99</v>
      </c>
      <c r="BT84" s="20">
        <v>42.2</v>
      </c>
    </row>
    <row r="85" spans="1:72" s="1" customFormat="1" ht="18.2" customHeight="1" x14ac:dyDescent="0.15">
      <c r="A85" s="4">
        <v>83</v>
      </c>
      <c r="B85" s="5" t="s">
        <v>95</v>
      </c>
      <c r="C85" s="5" t="s">
        <v>0</v>
      </c>
      <c r="D85" s="6">
        <v>45383</v>
      </c>
      <c r="E85" s="7" t="s">
        <v>108</v>
      </c>
      <c r="F85" s="8">
        <v>173</v>
      </c>
      <c r="G85" s="8">
        <v>172</v>
      </c>
      <c r="H85" s="9">
        <v>50071.85</v>
      </c>
      <c r="I85" s="9">
        <v>44510.8</v>
      </c>
      <c r="J85" s="9">
        <v>0</v>
      </c>
      <c r="K85" s="9">
        <v>94582.65</v>
      </c>
      <c r="L85" s="9">
        <v>479.27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94582.65</v>
      </c>
      <c r="T85" s="9">
        <v>108252.75</v>
      </c>
      <c r="U85" s="9">
        <v>405.55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108658.3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f>VLOOKUP(E85,[1]Aplicado!$C$807:$AL$1391,36,0)</f>
        <v>0</v>
      </c>
      <c r="AU85" s="9">
        <f t="shared" si="1"/>
        <v>0</v>
      </c>
      <c r="AV85" s="9">
        <v>44990.07</v>
      </c>
      <c r="AW85" s="9">
        <v>108658.3</v>
      </c>
      <c r="AX85" s="10">
        <v>76</v>
      </c>
      <c r="AY85" s="10">
        <v>300</v>
      </c>
      <c r="AZ85" s="9">
        <v>393999.99</v>
      </c>
      <c r="BA85" s="9">
        <v>99525.6</v>
      </c>
      <c r="BB85" s="11">
        <v>90</v>
      </c>
      <c r="BC85" s="11">
        <v>85.530139984084499</v>
      </c>
      <c r="BD85" s="11">
        <v>9.7200000000000006</v>
      </c>
      <c r="BE85" s="11"/>
      <c r="BF85" s="7" t="s">
        <v>352</v>
      </c>
      <c r="BG85" s="4"/>
      <c r="BH85" s="7" t="s">
        <v>395</v>
      </c>
      <c r="BI85" s="7" t="s">
        <v>396</v>
      </c>
      <c r="BJ85" s="7" t="s">
        <v>492</v>
      </c>
      <c r="BK85" s="7" t="s">
        <v>356</v>
      </c>
      <c r="BL85" s="5" t="s">
        <v>2</v>
      </c>
      <c r="BM85" s="11">
        <v>767824.60101420002</v>
      </c>
      <c r="BN85" s="5" t="s">
        <v>254</v>
      </c>
      <c r="BO85" s="11"/>
      <c r="BP85" s="12">
        <v>38537</v>
      </c>
      <c r="BQ85" s="12">
        <v>47665</v>
      </c>
      <c r="BR85" s="11">
        <v>27174.41</v>
      </c>
      <c r="BS85" s="11">
        <v>87.5</v>
      </c>
      <c r="BT85" s="11">
        <v>42.36</v>
      </c>
    </row>
    <row r="86" spans="1:72" s="1" customFormat="1" ht="18.2" customHeight="1" x14ac:dyDescent="0.15">
      <c r="A86" s="13">
        <v>84</v>
      </c>
      <c r="B86" s="14" t="s">
        <v>95</v>
      </c>
      <c r="C86" s="14" t="s">
        <v>0</v>
      </c>
      <c r="D86" s="15">
        <v>45383</v>
      </c>
      <c r="E86" s="16" t="s">
        <v>109</v>
      </c>
      <c r="F86" s="17">
        <v>171</v>
      </c>
      <c r="G86" s="17">
        <v>170</v>
      </c>
      <c r="H86" s="18">
        <v>48518.65</v>
      </c>
      <c r="I86" s="18">
        <v>45416.06</v>
      </c>
      <c r="J86" s="18">
        <v>0</v>
      </c>
      <c r="K86" s="18">
        <v>93934.71</v>
      </c>
      <c r="L86" s="18">
        <v>479.75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93934.71</v>
      </c>
      <c r="T86" s="18">
        <v>100721.52</v>
      </c>
      <c r="U86" s="18">
        <v>375.18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101096.7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f>VLOOKUP(E86,[1]Aplicado!$C$807:$AL$1391,36,0)</f>
        <v>0</v>
      </c>
      <c r="AU86" s="18">
        <f t="shared" si="1"/>
        <v>0</v>
      </c>
      <c r="AV86" s="18">
        <v>45895.81</v>
      </c>
      <c r="AW86" s="18">
        <v>101096.7</v>
      </c>
      <c r="AX86" s="19">
        <v>75</v>
      </c>
      <c r="AY86" s="19">
        <v>300</v>
      </c>
      <c r="AZ86" s="18">
        <v>432799.96</v>
      </c>
      <c r="BA86" s="18">
        <v>99589.6</v>
      </c>
      <c r="BB86" s="20">
        <v>82.02</v>
      </c>
      <c r="BC86" s="20">
        <v>77.362745850972402</v>
      </c>
      <c r="BD86" s="20">
        <v>9.2799999999999994</v>
      </c>
      <c r="BE86" s="20"/>
      <c r="BF86" s="16" t="s">
        <v>352</v>
      </c>
      <c r="BG86" s="13"/>
      <c r="BH86" s="16" t="s">
        <v>367</v>
      </c>
      <c r="BI86" s="16" t="s">
        <v>368</v>
      </c>
      <c r="BJ86" s="16" t="s">
        <v>489</v>
      </c>
      <c r="BK86" s="16" t="s">
        <v>356</v>
      </c>
      <c r="BL86" s="14" t="s">
        <v>2</v>
      </c>
      <c r="BM86" s="20">
        <v>762564.60595187999</v>
      </c>
      <c r="BN86" s="14" t="s">
        <v>254</v>
      </c>
      <c r="BO86" s="20"/>
      <c r="BP86" s="21">
        <v>38532</v>
      </c>
      <c r="BQ86" s="21">
        <v>47635</v>
      </c>
      <c r="BR86" s="20">
        <v>32008.53</v>
      </c>
      <c r="BS86" s="20">
        <v>118.01</v>
      </c>
      <c r="BT86" s="20">
        <v>42.34</v>
      </c>
    </row>
    <row r="87" spans="1:72" s="1" customFormat="1" ht="18.2" customHeight="1" x14ac:dyDescent="0.15">
      <c r="A87" s="4">
        <v>85</v>
      </c>
      <c r="B87" s="5" t="s">
        <v>95</v>
      </c>
      <c r="C87" s="5" t="s">
        <v>0</v>
      </c>
      <c r="D87" s="6">
        <v>45383</v>
      </c>
      <c r="E87" s="7" t="s">
        <v>110</v>
      </c>
      <c r="F87" s="8">
        <v>184</v>
      </c>
      <c r="G87" s="8">
        <v>183</v>
      </c>
      <c r="H87" s="9">
        <v>32029.68</v>
      </c>
      <c r="I87" s="9">
        <v>30512.49</v>
      </c>
      <c r="J87" s="9">
        <v>0</v>
      </c>
      <c r="K87" s="9">
        <v>62542.17</v>
      </c>
      <c r="L87" s="9">
        <v>314.77999999999997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62542.17</v>
      </c>
      <c r="T87" s="9">
        <v>73863.350000000006</v>
      </c>
      <c r="U87" s="9">
        <v>252.48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74115.83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f>VLOOKUP(E87,[1]Aplicado!$C$807:$AL$1391,36,0)</f>
        <v>0</v>
      </c>
      <c r="AU87" s="9">
        <f t="shared" si="1"/>
        <v>0</v>
      </c>
      <c r="AV87" s="9">
        <v>30827.27</v>
      </c>
      <c r="AW87" s="9">
        <v>74115.83</v>
      </c>
      <c r="AX87" s="10">
        <v>75</v>
      </c>
      <c r="AY87" s="10">
        <v>300</v>
      </c>
      <c r="AZ87" s="9">
        <v>266000</v>
      </c>
      <c r="BA87" s="9">
        <v>65133.7</v>
      </c>
      <c r="BB87" s="11">
        <v>87.29</v>
      </c>
      <c r="BC87" s="11">
        <v>83.816918420111307</v>
      </c>
      <c r="BD87" s="11">
        <v>9.4600000000000009</v>
      </c>
      <c r="BE87" s="11"/>
      <c r="BF87" s="7" t="s">
        <v>366</v>
      </c>
      <c r="BG87" s="4"/>
      <c r="BH87" s="7" t="s">
        <v>407</v>
      </c>
      <c r="BI87" s="7" t="s">
        <v>468</v>
      </c>
      <c r="BJ87" s="7" t="s">
        <v>494</v>
      </c>
      <c r="BK87" s="7" t="s">
        <v>356</v>
      </c>
      <c r="BL87" s="5" t="s">
        <v>2</v>
      </c>
      <c r="BM87" s="11">
        <v>507719.08724075998</v>
      </c>
      <c r="BN87" s="5" t="s">
        <v>254</v>
      </c>
      <c r="BO87" s="11"/>
      <c r="BP87" s="12">
        <v>38531</v>
      </c>
      <c r="BQ87" s="12">
        <v>47635</v>
      </c>
      <c r="BR87" s="11">
        <v>26721.03</v>
      </c>
      <c r="BS87" s="11">
        <v>69.06</v>
      </c>
      <c r="BT87" s="11">
        <v>42.34</v>
      </c>
    </row>
    <row r="88" spans="1:72" s="1" customFormat="1" ht="18.2" customHeight="1" x14ac:dyDescent="0.15">
      <c r="A88" s="13">
        <v>86</v>
      </c>
      <c r="B88" s="14" t="s">
        <v>95</v>
      </c>
      <c r="C88" s="14" t="s">
        <v>0</v>
      </c>
      <c r="D88" s="15">
        <v>45383</v>
      </c>
      <c r="E88" s="16" t="s">
        <v>495</v>
      </c>
      <c r="F88" s="17">
        <v>0</v>
      </c>
      <c r="G88" s="17">
        <v>0</v>
      </c>
      <c r="H88" s="18">
        <v>51881.01</v>
      </c>
      <c r="I88" s="18">
        <v>0</v>
      </c>
      <c r="J88" s="18">
        <v>0</v>
      </c>
      <c r="K88" s="18">
        <v>51881.01</v>
      </c>
      <c r="L88" s="18">
        <v>514.57000000000005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51881.01</v>
      </c>
      <c r="T88" s="18">
        <v>0</v>
      </c>
      <c r="U88" s="18">
        <v>408.97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408.97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0.05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5.0505000000000001E-2</v>
      </c>
      <c r="AT88" s="18">
        <f>VLOOKUP(E88,[1]Aplicado!$C$807:$AL$1391,36,0)</f>
        <v>0</v>
      </c>
      <c r="AU88" s="18">
        <f t="shared" si="1"/>
        <v>-5.0499999999999851E-4</v>
      </c>
      <c r="AV88" s="18">
        <v>514.57000000000005</v>
      </c>
      <c r="AW88" s="18">
        <v>408.97</v>
      </c>
      <c r="AX88" s="19">
        <v>75</v>
      </c>
      <c r="AY88" s="19">
        <v>300</v>
      </c>
      <c r="AZ88" s="18">
        <v>419999.99</v>
      </c>
      <c r="BA88" s="18">
        <v>106041.89</v>
      </c>
      <c r="BB88" s="20">
        <v>90</v>
      </c>
      <c r="BC88" s="20">
        <v>44.032513000286997</v>
      </c>
      <c r="BD88" s="20">
        <v>9.4600000000000009</v>
      </c>
      <c r="BE88" s="20"/>
      <c r="BF88" s="16" t="s">
        <v>366</v>
      </c>
      <c r="BG88" s="13"/>
      <c r="BH88" s="16" t="s">
        <v>422</v>
      </c>
      <c r="BI88" s="16" t="s">
        <v>424</v>
      </c>
      <c r="BJ88" s="16" t="s">
        <v>481</v>
      </c>
      <c r="BK88" s="16" t="s">
        <v>1</v>
      </c>
      <c r="BL88" s="14" t="s">
        <v>2</v>
      </c>
      <c r="BM88" s="20">
        <v>421171.49184828001</v>
      </c>
      <c r="BN88" s="14" t="s">
        <v>254</v>
      </c>
      <c r="BO88" s="20"/>
      <c r="BP88" s="21">
        <v>38532</v>
      </c>
      <c r="BQ88" s="21">
        <v>47635</v>
      </c>
      <c r="BR88" s="20">
        <v>156.61000000000001</v>
      </c>
      <c r="BS88" s="20">
        <v>112.44</v>
      </c>
      <c r="BT88" s="20">
        <v>42.34</v>
      </c>
    </row>
    <row r="89" spans="1:72" s="1" customFormat="1" ht="18.2" customHeight="1" x14ac:dyDescent="0.15">
      <c r="A89" s="4">
        <v>87</v>
      </c>
      <c r="B89" s="5" t="s">
        <v>95</v>
      </c>
      <c r="C89" s="5" t="s">
        <v>0</v>
      </c>
      <c r="D89" s="6">
        <v>45383</v>
      </c>
      <c r="E89" s="7" t="s">
        <v>496</v>
      </c>
      <c r="F89" s="8">
        <v>0</v>
      </c>
      <c r="G89" s="8">
        <v>0</v>
      </c>
      <c r="H89" s="9">
        <v>24388.93</v>
      </c>
      <c r="I89" s="9">
        <v>0</v>
      </c>
      <c r="J89" s="9">
        <v>0</v>
      </c>
      <c r="K89" s="9">
        <v>24388.93</v>
      </c>
      <c r="L89" s="9">
        <v>233.51</v>
      </c>
      <c r="M89" s="9">
        <v>0</v>
      </c>
      <c r="N89" s="9">
        <v>0</v>
      </c>
      <c r="O89" s="9">
        <v>0</v>
      </c>
      <c r="P89" s="9">
        <v>233.51</v>
      </c>
      <c r="Q89" s="9">
        <v>0</v>
      </c>
      <c r="R89" s="9">
        <v>0</v>
      </c>
      <c r="S89" s="9">
        <v>24155.42</v>
      </c>
      <c r="T89" s="9">
        <v>0</v>
      </c>
      <c r="U89" s="9">
        <v>197.55</v>
      </c>
      <c r="V89" s="9">
        <v>0</v>
      </c>
      <c r="W89" s="9">
        <v>0</v>
      </c>
      <c r="X89" s="9">
        <v>197.55</v>
      </c>
      <c r="Y89" s="9">
        <v>0</v>
      </c>
      <c r="Z89" s="9">
        <v>0</v>
      </c>
      <c r="AA89" s="9">
        <v>0</v>
      </c>
      <c r="AB89" s="9">
        <v>42.62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24.41</v>
      </c>
      <c r="AI89" s="9">
        <v>14.93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1.7000000000000001E-2</v>
      </c>
      <c r="AR89" s="9">
        <v>0</v>
      </c>
      <c r="AS89" s="9">
        <v>0</v>
      </c>
      <c r="AT89" s="9">
        <f>VLOOKUP(E89,[1]Aplicado!$C$807:$AL$1391,36,0)</f>
        <v>0</v>
      </c>
      <c r="AU89" s="9">
        <f t="shared" si="1"/>
        <v>513.03700000000003</v>
      </c>
      <c r="AV89" s="9">
        <v>0</v>
      </c>
      <c r="AW89" s="9">
        <v>0</v>
      </c>
      <c r="AX89" s="10">
        <v>76</v>
      </c>
      <c r="AY89" s="10">
        <v>300</v>
      </c>
      <c r="AZ89" s="9">
        <v>192900</v>
      </c>
      <c r="BA89" s="9">
        <v>48485.69</v>
      </c>
      <c r="BB89" s="11">
        <v>90</v>
      </c>
      <c r="BC89" s="11">
        <v>44.837720160319499</v>
      </c>
      <c r="BD89" s="11">
        <v>9.7200000000000006</v>
      </c>
      <c r="BE89" s="11"/>
      <c r="BF89" s="7" t="s">
        <v>352</v>
      </c>
      <c r="BG89" s="4"/>
      <c r="BH89" s="7" t="s">
        <v>418</v>
      </c>
      <c r="BI89" s="7" t="s">
        <v>470</v>
      </c>
      <c r="BJ89" s="7" t="s">
        <v>471</v>
      </c>
      <c r="BK89" s="7" t="s">
        <v>1</v>
      </c>
      <c r="BL89" s="5" t="s">
        <v>2</v>
      </c>
      <c r="BM89" s="11">
        <v>196094.37591176</v>
      </c>
      <c r="BN89" s="5" t="s">
        <v>254</v>
      </c>
      <c r="BO89" s="11"/>
      <c r="BP89" s="12">
        <v>38534</v>
      </c>
      <c r="BQ89" s="12">
        <v>47665</v>
      </c>
      <c r="BR89" s="11">
        <v>0</v>
      </c>
      <c r="BS89" s="11">
        <v>42.62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95</v>
      </c>
      <c r="C90" s="14" t="s">
        <v>0</v>
      </c>
      <c r="D90" s="15">
        <v>45383</v>
      </c>
      <c r="E90" s="16" t="s">
        <v>934</v>
      </c>
      <c r="F90" s="17">
        <v>197</v>
      </c>
      <c r="G90" s="17">
        <v>196</v>
      </c>
      <c r="H90" s="18">
        <v>113095.118867</v>
      </c>
      <c r="I90" s="18">
        <v>106382.84113299999</v>
      </c>
      <c r="J90" s="18">
        <v>0</v>
      </c>
      <c r="K90" s="18">
        <v>219477.96</v>
      </c>
      <c r="L90" s="18">
        <v>1082.6400000000001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219477.96</v>
      </c>
      <c r="T90" s="18">
        <v>287363.03000000003</v>
      </c>
      <c r="U90" s="18">
        <v>916.07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288279.09999999998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f>VLOOKUP(E90,[1]Aplicado!$C$807:$AL$1391,36,0)</f>
        <v>0</v>
      </c>
      <c r="AU90" s="18">
        <f t="shared" si="1"/>
        <v>0</v>
      </c>
      <c r="AV90" s="18">
        <v>107465.48113299999</v>
      </c>
      <c r="AW90" s="18">
        <v>288279.09999999998</v>
      </c>
      <c r="AX90" s="19">
        <v>76</v>
      </c>
      <c r="AY90" s="19">
        <v>300</v>
      </c>
      <c r="AZ90" s="18">
        <v>889999.99</v>
      </c>
      <c r="BA90" s="18">
        <v>224816.72</v>
      </c>
      <c r="BB90" s="20">
        <v>90</v>
      </c>
      <c r="BC90" s="20">
        <v>87.862755047756195</v>
      </c>
      <c r="BD90" s="20">
        <v>9.7200000000000006</v>
      </c>
      <c r="BE90" s="20"/>
      <c r="BF90" s="16" t="s">
        <v>352</v>
      </c>
      <c r="BG90" s="13"/>
      <c r="BH90" s="16" t="s">
        <v>465</v>
      </c>
      <c r="BI90" s="16" t="s">
        <v>466</v>
      </c>
      <c r="BJ90" s="16" t="s">
        <v>935</v>
      </c>
      <c r="BK90" s="16" t="s">
        <v>356</v>
      </c>
      <c r="BL90" s="14" t="s">
        <v>2</v>
      </c>
      <c r="BM90" s="20">
        <v>1781728.2246628799</v>
      </c>
      <c r="BN90" s="14" t="s">
        <v>254</v>
      </c>
      <c r="BO90" s="20"/>
      <c r="BP90" s="21">
        <v>38537</v>
      </c>
      <c r="BQ90" s="21">
        <v>47665</v>
      </c>
      <c r="BR90" s="20">
        <v>63863.45</v>
      </c>
      <c r="BS90" s="20">
        <v>197.64</v>
      </c>
      <c r="BT90" s="20">
        <v>42.36</v>
      </c>
    </row>
    <row r="91" spans="1:72" s="1" customFormat="1" ht="18.2" customHeight="1" x14ac:dyDescent="0.15">
      <c r="A91" s="4">
        <v>89</v>
      </c>
      <c r="B91" s="5" t="s">
        <v>95</v>
      </c>
      <c r="C91" s="5" t="s">
        <v>0</v>
      </c>
      <c r="D91" s="6">
        <v>45383</v>
      </c>
      <c r="E91" s="7" t="s">
        <v>111</v>
      </c>
      <c r="F91" s="8">
        <v>198</v>
      </c>
      <c r="G91" s="8">
        <v>197</v>
      </c>
      <c r="H91" s="9">
        <v>21690.38</v>
      </c>
      <c r="I91" s="9">
        <v>136516.76999999999</v>
      </c>
      <c r="J91" s="9">
        <v>0</v>
      </c>
      <c r="K91" s="9">
        <v>158207.15</v>
      </c>
      <c r="L91" s="9">
        <v>1284.6099999999999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158207.15</v>
      </c>
      <c r="T91" s="9">
        <v>148244.85</v>
      </c>
      <c r="U91" s="9">
        <v>153.58000000000001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148398.43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f>VLOOKUP(E91,[1]Aplicado!$C$807:$AL$1391,36,0)</f>
        <v>0</v>
      </c>
      <c r="AU91" s="9">
        <f t="shared" si="1"/>
        <v>0</v>
      </c>
      <c r="AV91" s="9">
        <v>137801.38</v>
      </c>
      <c r="AW91" s="9">
        <v>148398.43</v>
      </c>
      <c r="AX91" s="10">
        <v>16</v>
      </c>
      <c r="AY91" s="10">
        <v>240</v>
      </c>
      <c r="AZ91" s="9">
        <v>655999.98</v>
      </c>
      <c r="BA91" s="9">
        <v>165723.69</v>
      </c>
      <c r="BB91" s="11">
        <v>90</v>
      </c>
      <c r="BC91" s="11">
        <v>85.917972861936605</v>
      </c>
      <c r="BD91" s="11">
        <v>8.5</v>
      </c>
      <c r="BE91" s="11"/>
      <c r="BF91" s="7" t="s">
        <v>352</v>
      </c>
      <c r="BG91" s="4"/>
      <c r="BH91" s="7" t="s">
        <v>497</v>
      </c>
      <c r="BI91" s="7" t="s">
        <v>498</v>
      </c>
      <c r="BJ91" s="7" t="s">
        <v>499</v>
      </c>
      <c r="BK91" s="7" t="s">
        <v>356</v>
      </c>
      <c r="BL91" s="5" t="s">
        <v>2</v>
      </c>
      <c r="BM91" s="11">
        <v>1284330.0735001999</v>
      </c>
      <c r="BN91" s="5" t="s">
        <v>254</v>
      </c>
      <c r="BO91" s="11"/>
      <c r="BP91" s="12">
        <v>38538</v>
      </c>
      <c r="BQ91" s="12">
        <v>45839</v>
      </c>
      <c r="BR91" s="11">
        <v>73701.02</v>
      </c>
      <c r="BS91" s="11">
        <v>271.58</v>
      </c>
      <c r="BT91" s="11">
        <v>42.37</v>
      </c>
    </row>
    <row r="92" spans="1:72" s="1" customFormat="1" ht="18.2" customHeight="1" x14ac:dyDescent="0.15">
      <c r="A92" s="13">
        <v>90</v>
      </c>
      <c r="B92" s="14" t="s">
        <v>95</v>
      </c>
      <c r="C92" s="14" t="s">
        <v>0</v>
      </c>
      <c r="D92" s="15">
        <v>45383</v>
      </c>
      <c r="E92" s="16" t="s">
        <v>112</v>
      </c>
      <c r="F92" s="17">
        <v>132</v>
      </c>
      <c r="G92" s="17">
        <v>131</v>
      </c>
      <c r="H92" s="18">
        <v>34955.56</v>
      </c>
      <c r="I92" s="18">
        <v>27060.35</v>
      </c>
      <c r="J92" s="18">
        <v>0</v>
      </c>
      <c r="K92" s="18">
        <v>62015.91</v>
      </c>
      <c r="L92" s="18">
        <v>334.55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62015.91</v>
      </c>
      <c r="T92" s="18">
        <v>54472.09</v>
      </c>
      <c r="U92" s="18">
        <v>283.12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54755.21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f>VLOOKUP(E92,[1]Aplicado!$C$807:$AL$1391,36,0)</f>
        <v>0</v>
      </c>
      <c r="AU92" s="18">
        <f t="shared" si="1"/>
        <v>0</v>
      </c>
      <c r="AV92" s="18">
        <v>27394.9</v>
      </c>
      <c r="AW92" s="18">
        <v>54755.21</v>
      </c>
      <c r="AX92" s="19">
        <v>76</v>
      </c>
      <c r="AY92" s="19">
        <v>300</v>
      </c>
      <c r="AZ92" s="18">
        <v>275200</v>
      </c>
      <c r="BA92" s="18">
        <v>69476.55</v>
      </c>
      <c r="BB92" s="20">
        <v>90</v>
      </c>
      <c r="BC92" s="20">
        <v>80.335478661505206</v>
      </c>
      <c r="BD92" s="20">
        <v>9.7200000000000006</v>
      </c>
      <c r="BE92" s="20"/>
      <c r="BF92" s="16" t="s">
        <v>366</v>
      </c>
      <c r="BG92" s="13"/>
      <c r="BH92" s="16" t="s">
        <v>392</v>
      </c>
      <c r="BI92" s="16" t="s">
        <v>393</v>
      </c>
      <c r="BJ92" s="16" t="s">
        <v>500</v>
      </c>
      <c r="BK92" s="16" t="s">
        <v>356</v>
      </c>
      <c r="BL92" s="14" t="s">
        <v>2</v>
      </c>
      <c r="BM92" s="20">
        <v>503446.89382548002</v>
      </c>
      <c r="BN92" s="14" t="s">
        <v>254</v>
      </c>
      <c r="BO92" s="20"/>
      <c r="BP92" s="21">
        <v>38547</v>
      </c>
      <c r="BQ92" s="21">
        <v>47665</v>
      </c>
      <c r="BR92" s="20">
        <v>14844.38</v>
      </c>
      <c r="BS92" s="20">
        <v>61.09</v>
      </c>
      <c r="BT92" s="20">
        <v>42.37</v>
      </c>
    </row>
    <row r="93" spans="1:72" s="1" customFormat="1" ht="18.2" customHeight="1" x14ac:dyDescent="0.15">
      <c r="A93" s="4">
        <v>91</v>
      </c>
      <c r="B93" s="5" t="s">
        <v>95</v>
      </c>
      <c r="C93" s="5" t="s">
        <v>0</v>
      </c>
      <c r="D93" s="6">
        <v>45383</v>
      </c>
      <c r="E93" s="7" t="s">
        <v>113</v>
      </c>
      <c r="F93" s="8">
        <v>153</v>
      </c>
      <c r="G93" s="8">
        <v>152</v>
      </c>
      <c r="H93" s="9">
        <v>10258.51</v>
      </c>
      <c r="I93" s="9">
        <v>53440.82</v>
      </c>
      <c r="J93" s="9">
        <v>0</v>
      </c>
      <c r="K93" s="9">
        <v>63699.33</v>
      </c>
      <c r="L93" s="9">
        <v>603.79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63699.33</v>
      </c>
      <c r="T93" s="9">
        <v>51008.26</v>
      </c>
      <c r="U93" s="9">
        <v>81.180000000000007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51089.440000000002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f>VLOOKUP(E93,[1]Aplicado!$C$807:$AL$1391,36,0)</f>
        <v>0</v>
      </c>
      <c r="AU93" s="9">
        <f t="shared" si="1"/>
        <v>0</v>
      </c>
      <c r="AV93" s="9">
        <v>54044.61</v>
      </c>
      <c r="AW93" s="9">
        <v>51089.440000000002</v>
      </c>
      <c r="AX93" s="10">
        <v>16</v>
      </c>
      <c r="AY93" s="10">
        <v>240</v>
      </c>
      <c r="AZ93" s="9">
        <v>359000</v>
      </c>
      <c r="BA93" s="9">
        <v>73484</v>
      </c>
      <c r="BB93" s="11">
        <v>85.9</v>
      </c>
      <c r="BC93" s="11">
        <v>74.462093067878698</v>
      </c>
      <c r="BD93" s="11">
        <v>9.5</v>
      </c>
      <c r="BE93" s="11"/>
      <c r="BF93" s="7" t="s">
        <v>352</v>
      </c>
      <c r="BG93" s="4"/>
      <c r="BH93" s="7" t="s">
        <v>473</v>
      </c>
      <c r="BI93" s="7" t="s">
        <v>502</v>
      </c>
      <c r="BJ93" s="7" t="s">
        <v>503</v>
      </c>
      <c r="BK93" s="7" t="s">
        <v>356</v>
      </c>
      <c r="BL93" s="5" t="s">
        <v>2</v>
      </c>
      <c r="BM93" s="11">
        <v>517112.94452124002</v>
      </c>
      <c r="BN93" s="5" t="s">
        <v>254</v>
      </c>
      <c r="BO93" s="11"/>
      <c r="BP93" s="12">
        <v>38555</v>
      </c>
      <c r="BQ93" s="12">
        <v>45839</v>
      </c>
      <c r="BR93" s="11">
        <v>19652.12</v>
      </c>
      <c r="BS93" s="11">
        <v>73.16</v>
      </c>
      <c r="BT93" s="11">
        <v>42.33</v>
      </c>
    </row>
    <row r="94" spans="1:72" s="1" customFormat="1" ht="18.2" customHeight="1" x14ac:dyDescent="0.15">
      <c r="A94" s="13">
        <v>92</v>
      </c>
      <c r="B94" s="14" t="s">
        <v>95</v>
      </c>
      <c r="C94" s="14" t="s">
        <v>0</v>
      </c>
      <c r="D94" s="15">
        <v>45383</v>
      </c>
      <c r="E94" s="16" t="s">
        <v>232</v>
      </c>
      <c r="F94" s="17">
        <v>82</v>
      </c>
      <c r="G94" s="17">
        <v>81</v>
      </c>
      <c r="H94" s="18">
        <v>95248.06</v>
      </c>
      <c r="I94" s="18">
        <v>54234.1</v>
      </c>
      <c r="J94" s="18">
        <v>0</v>
      </c>
      <c r="K94" s="18">
        <v>149482.16</v>
      </c>
      <c r="L94" s="18">
        <v>911.67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149482.16</v>
      </c>
      <c r="T94" s="18">
        <v>82342.37</v>
      </c>
      <c r="U94" s="18">
        <v>771.45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83113.820000000007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f>VLOOKUP(E94,[1]Aplicado!$C$807:$AL$1391,36,0)</f>
        <v>0</v>
      </c>
      <c r="AU94" s="18">
        <f t="shared" si="1"/>
        <v>0</v>
      </c>
      <c r="AV94" s="18">
        <v>55145.77</v>
      </c>
      <c r="AW94" s="18">
        <v>83113.820000000007</v>
      </c>
      <c r="AX94" s="19">
        <v>76</v>
      </c>
      <c r="AY94" s="19">
        <v>300</v>
      </c>
      <c r="AZ94" s="18">
        <v>772000</v>
      </c>
      <c r="BA94" s="18">
        <v>189319.47</v>
      </c>
      <c r="BB94" s="20">
        <v>90</v>
      </c>
      <c r="BC94" s="20">
        <v>71.061863843164105</v>
      </c>
      <c r="BD94" s="20">
        <v>9.7200000000000006</v>
      </c>
      <c r="BE94" s="20"/>
      <c r="BF94" s="16" t="s">
        <v>352</v>
      </c>
      <c r="BG94" s="13"/>
      <c r="BH94" s="16" t="s">
        <v>473</v>
      </c>
      <c r="BI94" s="16" t="s">
        <v>474</v>
      </c>
      <c r="BJ94" s="16" t="s">
        <v>504</v>
      </c>
      <c r="BK94" s="16" t="s">
        <v>356</v>
      </c>
      <c r="BL94" s="14" t="s">
        <v>2</v>
      </c>
      <c r="BM94" s="20">
        <v>1213500.3603804801</v>
      </c>
      <c r="BN94" s="14" t="s">
        <v>254</v>
      </c>
      <c r="BO94" s="20"/>
      <c r="BP94" s="21">
        <v>38555</v>
      </c>
      <c r="BQ94" s="21">
        <v>47665</v>
      </c>
      <c r="BR94" s="20">
        <v>28594.39</v>
      </c>
      <c r="BS94" s="20">
        <v>166.44</v>
      </c>
      <c r="BT94" s="20">
        <v>42.34</v>
      </c>
    </row>
    <row r="95" spans="1:72" s="1" customFormat="1" ht="18.2" customHeight="1" x14ac:dyDescent="0.15">
      <c r="A95" s="4">
        <v>93</v>
      </c>
      <c r="B95" s="5" t="s">
        <v>351</v>
      </c>
      <c r="C95" s="5" t="s">
        <v>0</v>
      </c>
      <c r="D95" s="6">
        <v>45383</v>
      </c>
      <c r="E95" s="7" t="s">
        <v>209</v>
      </c>
      <c r="F95" s="8">
        <v>134</v>
      </c>
      <c r="G95" s="8">
        <v>133</v>
      </c>
      <c r="H95" s="9">
        <v>49376.65</v>
      </c>
      <c r="I95" s="9">
        <v>42506.8</v>
      </c>
      <c r="J95" s="9">
        <v>0</v>
      </c>
      <c r="K95" s="9">
        <v>91883.45</v>
      </c>
      <c r="L95" s="9">
        <v>530.58000000000004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91883.45</v>
      </c>
      <c r="T95" s="9">
        <v>84325.46</v>
      </c>
      <c r="U95" s="9">
        <v>415.96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84741.42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f>VLOOKUP(E95,[1]Aplicado!$C$807:$AL$1391,36,0)</f>
        <v>0</v>
      </c>
      <c r="AU95" s="9">
        <f t="shared" si="1"/>
        <v>0</v>
      </c>
      <c r="AV95" s="9">
        <v>43037.38</v>
      </c>
      <c r="AW95" s="9">
        <v>84741.42</v>
      </c>
      <c r="AX95" s="10">
        <v>69</v>
      </c>
      <c r="AY95" s="10">
        <v>300</v>
      </c>
      <c r="AZ95" s="9">
        <v>405060.13</v>
      </c>
      <c r="BA95" s="9">
        <v>103281.08</v>
      </c>
      <c r="BB95" s="11">
        <v>90</v>
      </c>
      <c r="BC95" s="11">
        <v>80.068009552185202</v>
      </c>
      <c r="BD95" s="11">
        <v>10.11</v>
      </c>
      <c r="BE95" s="11"/>
      <c r="BF95" s="7" t="s">
        <v>366</v>
      </c>
      <c r="BG95" s="4"/>
      <c r="BH95" s="7" t="s">
        <v>395</v>
      </c>
      <c r="BI95" s="7" t="s">
        <v>396</v>
      </c>
      <c r="BJ95" s="7" t="s">
        <v>505</v>
      </c>
      <c r="BK95" s="7" t="s">
        <v>356</v>
      </c>
      <c r="BL95" s="5" t="s">
        <v>2</v>
      </c>
      <c r="BM95" s="11">
        <v>745912.41983659996</v>
      </c>
      <c r="BN95" s="5" t="s">
        <v>254</v>
      </c>
      <c r="BO95" s="11"/>
      <c r="BP95" s="12">
        <v>38341</v>
      </c>
      <c r="BQ95" s="12">
        <v>47484</v>
      </c>
      <c r="BR95" s="11">
        <v>15806.95</v>
      </c>
      <c r="BS95" s="11">
        <v>0</v>
      </c>
      <c r="BT95" s="11">
        <v>27.2</v>
      </c>
    </row>
    <row r="96" spans="1:72" s="1" customFormat="1" ht="18.2" customHeight="1" x14ac:dyDescent="0.15">
      <c r="A96" s="13">
        <v>94</v>
      </c>
      <c r="B96" s="14" t="s">
        <v>95</v>
      </c>
      <c r="C96" s="14" t="s">
        <v>0</v>
      </c>
      <c r="D96" s="15">
        <v>45383</v>
      </c>
      <c r="E96" s="16" t="s">
        <v>506</v>
      </c>
      <c r="F96" s="17">
        <v>42</v>
      </c>
      <c r="G96" s="17">
        <v>41</v>
      </c>
      <c r="H96" s="18">
        <v>36006.03</v>
      </c>
      <c r="I96" s="18">
        <v>19496.13</v>
      </c>
      <c r="J96" s="18">
        <v>0</v>
      </c>
      <c r="K96" s="18">
        <v>55502.16</v>
      </c>
      <c r="L96" s="18">
        <v>551.35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55502.16</v>
      </c>
      <c r="T96" s="18">
        <v>16098.13</v>
      </c>
      <c r="U96" s="18">
        <v>297.32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16395.45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f>VLOOKUP(E96,[1]Aplicado!$C$807:$AL$1391,36,0)</f>
        <v>0</v>
      </c>
      <c r="AU96" s="18">
        <f t="shared" si="1"/>
        <v>0</v>
      </c>
      <c r="AV96" s="18">
        <v>20047.48</v>
      </c>
      <c r="AW96" s="18">
        <v>16395.45</v>
      </c>
      <c r="AX96" s="19">
        <v>54</v>
      </c>
      <c r="AY96" s="19">
        <v>300</v>
      </c>
      <c r="AZ96" s="18">
        <v>343791.62</v>
      </c>
      <c r="BA96" s="18">
        <v>94050</v>
      </c>
      <c r="BB96" s="20">
        <v>90</v>
      </c>
      <c r="BC96" s="20">
        <v>53.112114832535902</v>
      </c>
      <c r="BD96" s="20">
        <v>9.91</v>
      </c>
      <c r="BE96" s="20"/>
      <c r="BF96" s="16" t="s">
        <v>352</v>
      </c>
      <c r="BG96" s="13"/>
      <c r="BH96" s="16" t="s">
        <v>473</v>
      </c>
      <c r="BI96" s="16" t="s">
        <v>102</v>
      </c>
      <c r="BJ96" s="16" t="s">
        <v>501</v>
      </c>
      <c r="BK96" s="16" t="s">
        <v>356</v>
      </c>
      <c r="BL96" s="14" t="s">
        <v>2</v>
      </c>
      <c r="BM96" s="20">
        <v>450568.08894048003</v>
      </c>
      <c r="BN96" s="14" t="s">
        <v>254</v>
      </c>
      <c r="BO96" s="20"/>
      <c r="BP96" s="21">
        <v>37887</v>
      </c>
      <c r="BQ96" s="21">
        <v>47019</v>
      </c>
      <c r="BR96" s="20">
        <v>11633.79</v>
      </c>
      <c r="BS96" s="20">
        <v>103.03</v>
      </c>
      <c r="BT96" s="20">
        <v>42.8</v>
      </c>
    </row>
    <row r="97" spans="1:72" s="1" customFormat="1" ht="18.2" customHeight="1" x14ac:dyDescent="0.15">
      <c r="A97" s="4">
        <v>95</v>
      </c>
      <c r="B97" s="5" t="s">
        <v>95</v>
      </c>
      <c r="C97" s="5" t="s">
        <v>0</v>
      </c>
      <c r="D97" s="6">
        <v>45383</v>
      </c>
      <c r="E97" s="7" t="s">
        <v>114</v>
      </c>
      <c r="F97" s="8">
        <v>185</v>
      </c>
      <c r="G97" s="8">
        <v>184</v>
      </c>
      <c r="H97" s="9">
        <v>46451.02</v>
      </c>
      <c r="I97" s="9">
        <v>42544</v>
      </c>
      <c r="J97" s="9">
        <v>0</v>
      </c>
      <c r="K97" s="9">
        <v>88995.02</v>
      </c>
      <c r="L97" s="9">
        <v>444.58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88995.02</v>
      </c>
      <c r="T97" s="9">
        <v>109305.85</v>
      </c>
      <c r="U97" s="9">
        <v>376.23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109682.08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f>VLOOKUP(E97,[1]Aplicado!$C$807:$AL$1391,36,0)</f>
        <v>0</v>
      </c>
      <c r="AU97" s="9">
        <f t="shared" si="1"/>
        <v>0</v>
      </c>
      <c r="AV97" s="9">
        <v>42988.58</v>
      </c>
      <c r="AW97" s="9">
        <v>109682.08</v>
      </c>
      <c r="AX97" s="10">
        <v>76</v>
      </c>
      <c r="AY97" s="10">
        <v>300</v>
      </c>
      <c r="AZ97" s="9">
        <v>365999.97</v>
      </c>
      <c r="BA97" s="9">
        <v>92325.95</v>
      </c>
      <c r="BB97" s="11">
        <v>90</v>
      </c>
      <c r="BC97" s="11">
        <v>86.752985482413095</v>
      </c>
      <c r="BD97" s="11">
        <v>9.7200000000000006</v>
      </c>
      <c r="BE97" s="11"/>
      <c r="BF97" s="7" t="s">
        <v>366</v>
      </c>
      <c r="BG97" s="4"/>
      <c r="BH97" s="7" t="s">
        <v>407</v>
      </c>
      <c r="BI97" s="7" t="s">
        <v>468</v>
      </c>
      <c r="BJ97" s="7" t="s">
        <v>507</v>
      </c>
      <c r="BK97" s="7" t="s">
        <v>356</v>
      </c>
      <c r="BL97" s="5" t="s">
        <v>2</v>
      </c>
      <c r="BM97" s="11">
        <v>722464.06422056002</v>
      </c>
      <c r="BN97" s="5" t="s">
        <v>254</v>
      </c>
      <c r="BO97" s="11"/>
      <c r="BP97" s="12">
        <v>38560</v>
      </c>
      <c r="BQ97" s="12">
        <v>47665</v>
      </c>
      <c r="BR97" s="11">
        <v>33034.769999999997</v>
      </c>
      <c r="BS97" s="11">
        <v>81.17</v>
      </c>
      <c r="BT97" s="11">
        <v>42.3</v>
      </c>
    </row>
    <row r="98" spans="1:72" s="1" customFormat="1" ht="18.2" customHeight="1" x14ac:dyDescent="0.15">
      <c r="A98" s="13">
        <v>96</v>
      </c>
      <c r="B98" s="14" t="s">
        <v>351</v>
      </c>
      <c r="C98" s="14" t="s">
        <v>0</v>
      </c>
      <c r="D98" s="15">
        <v>45383</v>
      </c>
      <c r="E98" s="16" t="s">
        <v>508</v>
      </c>
      <c r="F98" s="17">
        <v>5</v>
      </c>
      <c r="G98" s="17">
        <v>4</v>
      </c>
      <c r="H98" s="18">
        <v>46246.1</v>
      </c>
      <c r="I98" s="18">
        <v>2182.06</v>
      </c>
      <c r="J98" s="18">
        <v>0</v>
      </c>
      <c r="K98" s="18">
        <v>48428.160000000003</v>
      </c>
      <c r="L98" s="18">
        <v>524.02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48428.160000000003</v>
      </c>
      <c r="T98" s="18">
        <v>1585.2</v>
      </c>
      <c r="U98" s="18">
        <v>384.58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1969.78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f>VLOOKUP(E98,[1]Aplicado!$C$807:$AL$1391,36,0)</f>
        <v>0</v>
      </c>
      <c r="AU98" s="18">
        <f t="shared" si="1"/>
        <v>0</v>
      </c>
      <c r="AV98" s="18">
        <v>2706.08</v>
      </c>
      <c r="AW98" s="18">
        <v>1969.78</v>
      </c>
      <c r="AX98" s="19">
        <v>67</v>
      </c>
      <c r="AY98" s="19">
        <v>300</v>
      </c>
      <c r="AZ98" s="18">
        <v>407607</v>
      </c>
      <c r="BA98" s="18">
        <v>100144.48</v>
      </c>
      <c r="BB98" s="20">
        <v>85</v>
      </c>
      <c r="BC98" s="20">
        <v>41.104548148834603</v>
      </c>
      <c r="BD98" s="20">
        <v>9.98</v>
      </c>
      <c r="BE98" s="20"/>
      <c r="BF98" s="16" t="s">
        <v>352</v>
      </c>
      <c r="BG98" s="13"/>
      <c r="BH98" s="16" t="s">
        <v>395</v>
      </c>
      <c r="BI98" s="16" t="s">
        <v>509</v>
      </c>
      <c r="BJ98" s="16" t="s">
        <v>510</v>
      </c>
      <c r="BK98" s="16" t="s">
        <v>358</v>
      </c>
      <c r="BL98" s="14" t="s">
        <v>2</v>
      </c>
      <c r="BM98" s="20">
        <v>393141.15886848001</v>
      </c>
      <c r="BN98" s="14" t="s">
        <v>254</v>
      </c>
      <c r="BO98" s="20"/>
      <c r="BP98" s="21">
        <v>38260</v>
      </c>
      <c r="BQ98" s="21">
        <v>47423</v>
      </c>
      <c r="BR98" s="20">
        <v>669.79</v>
      </c>
      <c r="BS98" s="20">
        <v>0</v>
      </c>
      <c r="BT98" s="20">
        <v>27.72</v>
      </c>
    </row>
    <row r="99" spans="1:72" s="1" customFormat="1" ht="18.2" customHeight="1" x14ac:dyDescent="0.15">
      <c r="A99" s="4">
        <v>97</v>
      </c>
      <c r="B99" s="5" t="s">
        <v>95</v>
      </c>
      <c r="C99" s="5" t="s">
        <v>0</v>
      </c>
      <c r="D99" s="6">
        <v>45383</v>
      </c>
      <c r="E99" s="7" t="s">
        <v>115</v>
      </c>
      <c r="F99" s="8">
        <v>188</v>
      </c>
      <c r="G99" s="8">
        <v>187</v>
      </c>
      <c r="H99" s="9">
        <v>136545.57</v>
      </c>
      <c r="I99" s="9">
        <v>128078.43</v>
      </c>
      <c r="J99" s="9">
        <v>0</v>
      </c>
      <c r="K99" s="9">
        <v>264624</v>
      </c>
      <c r="L99" s="9">
        <v>1315.07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264624</v>
      </c>
      <c r="T99" s="9">
        <v>321861.98</v>
      </c>
      <c r="U99" s="9">
        <v>1085.46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322947.44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f>VLOOKUP(E99,[1]Aplicado!$C$807:$AL$1391,36,0)</f>
        <v>0</v>
      </c>
      <c r="AU99" s="9">
        <f t="shared" si="1"/>
        <v>0</v>
      </c>
      <c r="AV99" s="9">
        <v>129393.5</v>
      </c>
      <c r="AW99" s="9">
        <v>322947.44</v>
      </c>
      <c r="AX99" s="10">
        <v>76</v>
      </c>
      <c r="AY99" s="10">
        <v>300</v>
      </c>
      <c r="AZ99" s="9">
        <v>1149999.97</v>
      </c>
      <c r="BA99" s="9">
        <v>273883.09000000003</v>
      </c>
      <c r="BB99" s="11">
        <v>85</v>
      </c>
      <c r="BC99" s="11">
        <v>82.126428469899295</v>
      </c>
      <c r="BD99" s="11">
        <v>9.5399999999999991</v>
      </c>
      <c r="BE99" s="11"/>
      <c r="BF99" s="7" t="s">
        <v>352</v>
      </c>
      <c r="BG99" s="4"/>
      <c r="BH99" s="7" t="s">
        <v>363</v>
      </c>
      <c r="BI99" s="7" t="s">
        <v>486</v>
      </c>
      <c r="BJ99" s="7" t="s">
        <v>511</v>
      </c>
      <c r="BK99" s="7" t="s">
        <v>356</v>
      </c>
      <c r="BL99" s="5" t="s">
        <v>2</v>
      </c>
      <c r="BM99" s="11">
        <v>2148225.0414720001</v>
      </c>
      <c r="BN99" s="5" t="s">
        <v>254</v>
      </c>
      <c r="BO99" s="11"/>
      <c r="BP99" s="12">
        <v>38562</v>
      </c>
      <c r="BQ99" s="12">
        <v>47665</v>
      </c>
      <c r="BR99" s="11">
        <v>96203.33</v>
      </c>
      <c r="BS99" s="11">
        <v>275.18</v>
      </c>
      <c r="BT99" s="11">
        <v>42.29</v>
      </c>
    </row>
    <row r="100" spans="1:72" s="1" customFormat="1" ht="18.2" customHeight="1" x14ac:dyDescent="0.15">
      <c r="A100" s="13">
        <v>98</v>
      </c>
      <c r="B100" s="14" t="s">
        <v>95</v>
      </c>
      <c r="C100" s="14" t="s">
        <v>0</v>
      </c>
      <c r="D100" s="15">
        <v>45383</v>
      </c>
      <c r="E100" s="16" t="s">
        <v>241</v>
      </c>
      <c r="F100" s="17">
        <v>0</v>
      </c>
      <c r="G100" s="17">
        <v>0</v>
      </c>
      <c r="H100" s="18">
        <v>8463.34</v>
      </c>
      <c r="I100" s="18">
        <v>0</v>
      </c>
      <c r="J100" s="18">
        <v>0</v>
      </c>
      <c r="K100" s="18">
        <v>8463.34</v>
      </c>
      <c r="L100" s="18">
        <v>468.05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8463.34</v>
      </c>
      <c r="T100" s="18">
        <v>0</v>
      </c>
      <c r="U100" s="18">
        <v>68.91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68.91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0.02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2.0941000000000001E-2</v>
      </c>
      <c r="AT100" s="18">
        <f>VLOOKUP(E100,[1]Aplicado!$C$807:$AL$1391,36,0)</f>
        <v>0</v>
      </c>
      <c r="AU100" s="18">
        <f t="shared" si="1"/>
        <v>-9.4100000000000086E-4</v>
      </c>
      <c r="AV100" s="18">
        <v>468.05</v>
      </c>
      <c r="AW100" s="18">
        <v>68.91</v>
      </c>
      <c r="AX100" s="19">
        <v>17</v>
      </c>
      <c r="AY100" s="19">
        <v>240</v>
      </c>
      <c r="AZ100" s="18">
        <v>224299.97</v>
      </c>
      <c r="BA100" s="18">
        <v>56531.75</v>
      </c>
      <c r="BB100" s="20">
        <v>90</v>
      </c>
      <c r="BC100" s="20">
        <v>13.4738549576123</v>
      </c>
      <c r="BD100" s="20">
        <v>9.77</v>
      </c>
      <c r="BE100" s="20"/>
      <c r="BF100" s="16" t="s">
        <v>366</v>
      </c>
      <c r="BG100" s="13"/>
      <c r="BH100" s="16" t="s">
        <v>497</v>
      </c>
      <c r="BI100" s="16" t="s">
        <v>498</v>
      </c>
      <c r="BJ100" s="16" t="s">
        <v>499</v>
      </c>
      <c r="BK100" s="16" t="s">
        <v>1</v>
      </c>
      <c r="BL100" s="14" t="s">
        <v>2</v>
      </c>
      <c r="BM100" s="20">
        <v>68705.631093520002</v>
      </c>
      <c r="BN100" s="14" t="s">
        <v>254</v>
      </c>
      <c r="BO100" s="20"/>
      <c r="BP100" s="21">
        <v>38565</v>
      </c>
      <c r="BQ100" s="21">
        <v>45870</v>
      </c>
      <c r="BR100" s="20">
        <v>89.44</v>
      </c>
      <c r="BS100" s="20">
        <v>46.28</v>
      </c>
      <c r="BT100" s="20">
        <v>42.28</v>
      </c>
    </row>
    <row r="101" spans="1:72" s="1" customFormat="1" ht="18.2" customHeight="1" x14ac:dyDescent="0.15">
      <c r="A101" s="4">
        <v>99</v>
      </c>
      <c r="B101" s="5" t="s">
        <v>95</v>
      </c>
      <c r="C101" s="5" t="s">
        <v>0</v>
      </c>
      <c r="D101" s="6">
        <v>45383</v>
      </c>
      <c r="E101" s="7" t="s">
        <v>117</v>
      </c>
      <c r="F101" s="8">
        <v>176</v>
      </c>
      <c r="G101" s="8">
        <v>175</v>
      </c>
      <c r="H101" s="9">
        <v>107362.72</v>
      </c>
      <c r="I101" s="9">
        <v>92565.24</v>
      </c>
      <c r="J101" s="9">
        <v>0</v>
      </c>
      <c r="K101" s="9">
        <v>199927.96</v>
      </c>
      <c r="L101" s="9">
        <v>1001.8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199927.96</v>
      </c>
      <c r="T101" s="9">
        <v>240417.97</v>
      </c>
      <c r="U101" s="9">
        <v>890.15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241308.12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f>VLOOKUP(E101,[1]Aplicado!$C$807:$AL$1391,36,0)</f>
        <v>0</v>
      </c>
      <c r="AU101" s="9">
        <f t="shared" si="1"/>
        <v>0</v>
      </c>
      <c r="AV101" s="9">
        <v>93567.039999999994</v>
      </c>
      <c r="AW101" s="9">
        <v>241308.12</v>
      </c>
      <c r="AX101" s="10">
        <v>77</v>
      </c>
      <c r="AY101" s="10">
        <v>300</v>
      </c>
      <c r="AZ101" s="9">
        <v>829300</v>
      </c>
      <c r="BA101" s="9">
        <v>209013.77</v>
      </c>
      <c r="BB101" s="11">
        <v>90</v>
      </c>
      <c r="BC101" s="11">
        <v>86.087708001248004</v>
      </c>
      <c r="BD101" s="11">
        <v>9.9499999999999993</v>
      </c>
      <c r="BE101" s="11"/>
      <c r="BF101" s="7" t="s">
        <v>366</v>
      </c>
      <c r="BG101" s="4"/>
      <c r="BH101" s="7" t="s">
        <v>407</v>
      </c>
      <c r="BI101" s="7" t="s">
        <v>468</v>
      </c>
      <c r="BJ101" s="7" t="s">
        <v>512</v>
      </c>
      <c r="BK101" s="7" t="s">
        <v>356</v>
      </c>
      <c r="BL101" s="5" t="s">
        <v>2</v>
      </c>
      <c r="BM101" s="11">
        <v>1623020.77726288</v>
      </c>
      <c r="BN101" s="5" t="s">
        <v>254</v>
      </c>
      <c r="BO101" s="11"/>
      <c r="BP101" s="12">
        <v>38565</v>
      </c>
      <c r="BQ101" s="12">
        <v>47696</v>
      </c>
      <c r="BR101" s="11">
        <v>60075.42</v>
      </c>
      <c r="BS101" s="11">
        <v>150.02000000000001</v>
      </c>
      <c r="BT101" s="11">
        <v>42.27</v>
      </c>
    </row>
    <row r="102" spans="1:72" s="1" customFormat="1" ht="18.2" customHeight="1" x14ac:dyDescent="0.15">
      <c r="A102" s="13">
        <v>100</v>
      </c>
      <c r="B102" s="14" t="s">
        <v>95</v>
      </c>
      <c r="C102" s="14" t="s">
        <v>0</v>
      </c>
      <c r="D102" s="15">
        <v>45383</v>
      </c>
      <c r="E102" s="16" t="s">
        <v>118</v>
      </c>
      <c r="F102" s="17">
        <v>191</v>
      </c>
      <c r="G102" s="17">
        <v>190</v>
      </c>
      <c r="H102" s="18">
        <v>46103.89</v>
      </c>
      <c r="I102" s="18">
        <v>41117.14</v>
      </c>
      <c r="J102" s="18">
        <v>0</v>
      </c>
      <c r="K102" s="18">
        <v>87221.03</v>
      </c>
      <c r="L102" s="18">
        <v>430.15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87221.03</v>
      </c>
      <c r="T102" s="18">
        <v>113286.47</v>
      </c>
      <c r="U102" s="18">
        <v>382.25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113668.72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f>VLOOKUP(E102,[1]Aplicado!$C$807:$AL$1391,36,0)</f>
        <v>0</v>
      </c>
      <c r="AU102" s="18">
        <f t="shared" si="1"/>
        <v>0</v>
      </c>
      <c r="AV102" s="18">
        <v>41547.29</v>
      </c>
      <c r="AW102" s="18">
        <v>113668.72</v>
      </c>
      <c r="AX102" s="19">
        <v>77</v>
      </c>
      <c r="AY102" s="19">
        <v>300</v>
      </c>
      <c r="AZ102" s="18">
        <v>356600</v>
      </c>
      <c r="BA102" s="18">
        <v>89750.55</v>
      </c>
      <c r="BB102" s="20">
        <v>90</v>
      </c>
      <c r="BC102" s="20">
        <v>87.463449527607395</v>
      </c>
      <c r="BD102" s="20">
        <v>9.9499999999999993</v>
      </c>
      <c r="BE102" s="20"/>
      <c r="BF102" s="16" t="s">
        <v>352</v>
      </c>
      <c r="BG102" s="13"/>
      <c r="BH102" s="16" t="s">
        <v>407</v>
      </c>
      <c r="BI102" s="16" t="s">
        <v>468</v>
      </c>
      <c r="BJ102" s="16" t="s">
        <v>513</v>
      </c>
      <c r="BK102" s="16" t="s">
        <v>356</v>
      </c>
      <c r="BL102" s="14" t="s">
        <v>2</v>
      </c>
      <c r="BM102" s="20">
        <v>708062.76372884004</v>
      </c>
      <c r="BN102" s="14" t="s">
        <v>254</v>
      </c>
      <c r="BO102" s="20"/>
      <c r="BP102" s="21">
        <v>38573</v>
      </c>
      <c r="BQ102" s="21">
        <v>47696</v>
      </c>
      <c r="BR102" s="20">
        <v>30409.31</v>
      </c>
      <c r="BS102" s="20">
        <v>64.42</v>
      </c>
      <c r="BT102" s="20">
        <v>42.21</v>
      </c>
    </row>
    <row r="103" spans="1:72" s="1" customFormat="1" ht="18.2" customHeight="1" x14ac:dyDescent="0.15">
      <c r="A103" s="4">
        <v>101</v>
      </c>
      <c r="B103" s="5" t="s">
        <v>95</v>
      </c>
      <c r="C103" s="5" t="s">
        <v>0</v>
      </c>
      <c r="D103" s="6">
        <v>45383</v>
      </c>
      <c r="E103" s="7" t="s">
        <v>119</v>
      </c>
      <c r="F103" s="8">
        <v>170</v>
      </c>
      <c r="G103" s="8">
        <v>169</v>
      </c>
      <c r="H103" s="9">
        <v>92513.52</v>
      </c>
      <c r="I103" s="9">
        <v>79798.429999999993</v>
      </c>
      <c r="J103" s="9">
        <v>0</v>
      </c>
      <c r="K103" s="9">
        <v>172311.95</v>
      </c>
      <c r="L103" s="9">
        <v>868.6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172311.95</v>
      </c>
      <c r="T103" s="9">
        <v>195276.92</v>
      </c>
      <c r="U103" s="9">
        <v>753.16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196030.07999999999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f>VLOOKUP(E103,[1]Aplicado!$C$807:$AL$1391,36,0)</f>
        <v>0</v>
      </c>
      <c r="AU103" s="9">
        <f t="shared" si="1"/>
        <v>0</v>
      </c>
      <c r="AV103" s="9">
        <v>80667.03</v>
      </c>
      <c r="AW103" s="9">
        <v>196030.07999999999</v>
      </c>
      <c r="AX103" s="10">
        <v>77</v>
      </c>
      <c r="AY103" s="10">
        <v>300</v>
      </c>
      <c r="AZ103" s="9">
        <v>782999.98</v>
      </c>
      <c r="BA103" s="9">
        <v>181702.36</v>
      </c>
      <c r="BB103" s="11">
        <v>83.01</v>
      </c>
      <c r="BC103" s="11">
        <v>78.720028564846402</v>
      </c>
      <c r="BD103" s="11">
        <v>9.77</v>
      </c>
      <c r="BE103" s="11"/>
      <c r="BF103" s="7" t="s">
        <v>366</v>
      </c>
      <c r="BG103" s="4"/>
      <c r="BH103" s="7" t="s">
        <v>367</v>
      </c>
      <c r="BI103" s="7" t="s">
        <v>368</v>
      </c>
      <c r="BJ103" s="7" t="s">
        <v>489</v>
      </c>
      <c r="BK103" s="7" t="s">
        <v>356</v>
      </c>
      <c r="BL103" s="5" t="s">
        <v>2</v>
      </c>
      <c r="BM103" s="11">
        <v>1398833.2348346</v>
      </c>
      <c r="BN103" s="5" t="s">
        <v>254</v>
      </c>
      <c r="BO103" s="11"/>
      <c r="BP103" s="12">
        <v>38579</v>
      </c>
      <c r="BQ103" s="12">
        <v>47696</v>
      </c>
      <c r="BR103" s="11">
        <v>44046.75</v>
      </c>
      <c r="BS103" s="11">
        <v>153.38</v>
      </c>
      <c r="BT103" s="11">
        <v>42.19</v>
      </c>
    </row>
    <row r="104" spans="1:72" s="1" customFormat="1" ht="18.2" customHeight="1" x14ac:dyDescent="0.15">
      <c r="A104" s="13">
        <v>102</v>
      </c>
      <c r="B104" s="14" t="s">
        <v>95</v>
      </c>
      <c r="C104" s="14" t="s">
        <v>0</v>
      </c>
      <c r="D104" s="15">
        <v>45383</v>
      </c>
      <c r="E104" s="16" t="s">
        <v>120</v>
      </c>
      <c r="F104" s="17">
        <v>193</v>
      </c>
      <c r="G104" s="17">
        <v>192</v>
      </c>
      <c r="H104" s="18">
        <v>47682.28</v>
      </c>
      <c r="I104" s="18">
        <v>43484.15</v>
      </c>
      <c r="J104" s="18">
        <v>0</v>
      </c>
      <c r="K104" s="18">
        <v>91166.43</v>
      </c>
      <c r="L104" s="18">
        <v>447.66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91166.43</v>
      </c>
      <c r="T104" s="18">
        <v>117834.9</v>
      </c>
      <c r="U104" s="18">
        <v>388.19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118223.09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f>VLOOKUP(E104,[1]Aplicado!$C$807:$AL$1391,36,0)</f>
        <v>0</v>
      </c>
      <c r="AU104" s="18">
        <f t="shared" si="1"/>
        <v>0</v>
      </c>
      <c r="AV104" s="18">
        <v>43931.81</v>
      </c>
      <c r="AW104" s="18">
        <v>118223.09</v>
      </c>
      <c r="AX104" s="19">
        <v>77</v>
      </c>
      <c r="AY104" s="19">
        <v>300</v>
      </c>
      <c r="AZ104" s="18">
        <v>400199.98</v>
      </c>
      <c r="BA104" s="18">
        <v>93648.98</v>
      </c>
      <c r="BB104" s="20">
        <v>83.74</v>
      </c>
      <c r="BC104" s="20">
        <v>81.520128123125303</v>
      </c>
      <c r="BD104" s="20">
        <v>9.77</v>
      </c>
      <c r="BE104" s="20"/>
      <c r="BF104" s="16" t="s">
        <v>352</v>
      </c>
      <c r="BG104" s="13"/>
      <c r="BH104" s="16" t="s">
        <v>407</v>
      </c>
      <c r="BI104" s="16" t="s">
        <v>468</v>
      </c>
      <c r="BJ104" s="16" t="s">
        <v>513</v>
      </c>
      <c r="BK104" s="16" t="s">
        <v>356</v>
      </c>
      <c r="BL104" s="14" t="s">
        <v>2</v>
      </c>
      <c r="BM104" s="20">
        <v>740091.63140004</v>
      </c>
      <c r="BN104" s="14" t="s">
        <v>254</v>
      </c>
      <c r="BO104" s="20"/>
      <c r="BP104" s="21">
        <v>38587</v>
      </c>
      <c r="BQ104" s="21">
        <v>47696</v>
      </c>
      <c r="BR104" s="20">
        <v>34306.449999999997</v>
      </c>
      <c r="BS104" s="20">
        <v>79.06</v>
      </c>
      <c r="BT104" s="20">
        <v>42.18</v>
      </c>
    </row>
    <row r="105" spans="1:72" s="1" customFormat="1" ht="18.2" customHeight="1" x14ac:dyDescent="0.15">
      <c r="A105" s="4">
        <v>103</v>
      </c>
      <c r="B105" s="5" t="s">
        <v>95</v>
      </c>
      <c r="C105" s="5" t="s">
        <v>0</v>
      </c>
      <c r="D105" s="6">
        <v>45383</v>
      </c>
      <c r="E105" s="7" t="s">
        <v>121</v>
      </c>
      <c r="F105" s="8">
        <v>139</v>
      </c>
      <c r="G105" s="8">
        <v>138</v>
      </c>
      <c r="H105" s="9">
        <v>51916.18</v>
      </c>
      <c r="I105" s="9">
        <v>39882.35</v>
      </c>
      <c r="J105" s="9">
        <v>0</v>
      </c>
      <c r="K105" s="9">
        <v>91798.53</v>
      </c>
      <c r="L105" s="9">
        <v>484.46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91798.53</v>
      </c>
      <c r="T105" s="9">
        <v>87288.75</v>
      </c>
      <c r="U105" s="9">
        <v>430.44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87719.19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f>VLOOKUP(E105,[1]Aplicado!$C$807:$AL$1391,36,0)</f>
        <v>0</v>
      </c>
      <c r="AU105" s="9">
        <f t="shared" si="1"/>
        <v>0</v>
      </c>
      <c r="AV105" s="9">
        <v>40366.81</v>
      </c>
      <c r="AW105" s="9">
        <v>87719.19</v>
      </c>
      <c r="AX105" s="10">
        <v>77</v>
      </c>
      <c r="AY105" s="10">
        <v>300</v>
      </c>
      <c r="AZ105" s="9">
        <v>401999.96</v>
      </c>
      <c r="BA105" s="9">
        <v>101073.55</v>
      </c>
      <c r="BB105" s="11">
        <v>90</v>
      </c>
      <c r="BC105" s="11">
        <v>81.741144938512605</v>
      </c>
      <c r="BD105" s="11">
        <v>9.9499999999999993</v>
      </c>
      <c r="BE105" s="11"/>
      <c r="BF105" s="7" t="s">
        <v>352</v>
      </c>
      <c r="BG105" s="4"/>
      <c r="BH105" s="7" t="s">
        <v>381</v>
      </c>
      <c r="BI105" s="7" t="s">
        <v>382</v>
      </c>
      <c r="BJ105" s="7" t="s">
        <v>490</v>
      </c>
      <c r="BK105" s="7" t="s">
        <v>356</v>
      </c>
      <c r="BL105" s="5" t="s">
        <v>2</v>
      </c>
      <c r="BM105" s="11">
        <v>745223.03689883999</v>
      </c>
      <c r="BN105" s="5" t="s">
        <v>254</v>
      </c>
      <c r="BO105" s="11"/>
      <c r="BP105" s="12">
        <v>38594</v>
      </c>
      <c r="BQ105" s="12">
        <v>47696</v>
      </c>
      <c r="BR105" s="11">
        <v>15156.48</v>
      </c>
      <c r="BS105" s="11">
        <v>44.34</v>
      </c>
      <c r="BT105" s="11">
        <v>42.16</v>
      </c>
    </row>
    <row r="106" spans="1:72" s="1" customFormat="1" ht="18.2" customHeight="1" x14ac:dyDescent="0.15">
      <c r="A106" s="13">
        <v>104</v>
      </c>
      <c r="B106" s="14" t="s">
        <v>95</v>
      </c>
      <c r="C106" s="14" t="s">
        <v>0</v>
      </c>
      <c r="D106" s="15">
        <v>45383</v>
      </c>
      <c r="E106" s="16" t="s">
        <v>122</v>
      </c>
      <c r="F106" s="17">
        <v>195</v>
      </c>
      <c r="G106" s="17">
        <v>194</v>
      </c>
      <c r="H106" s="18">
        <v>84347.86</v>
      </c>
      <c r="I106" s="18">
        <v>76880.36</v>
      </c>
      <c r="J106" s="18">
        <v>0</v>
      </c>
      <c r="K106" s="18">
        <v>161228.22</v>
      </c>
      <c r="L106" s="18">
        <v>781.92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161228.22</v>
      </c>
      <c r="T106" s="18">
        <v>207461.21</v>
      </c>
      <c r="U106" s="18">
        <v>677.55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208138.76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f>VLOOKUP(E106,[1]Aplicado!$C$807:$AL$1391,36,0)</f>
        <v>0</v>
      </c>
      <c r="AU106" s="18">
        <f t="shared" si="1"/>
        <v>0</v>
      </c>
      <c r="AV106" s="18">
        <v>77662.28</v>
      </c>
      <c r="AW106" s="18">
        <v>208138.76</v>
      </c>
      <c r="AX106" s="19">
        <v>78</v>
      </c>
      <c r="AY106" s="19">
        <v>300</v>
      </c>
      <c r="AZ106" s="18">
        <v>691499.98</v>
      </c>
      <c r="BA106" s="18">
        <v>165201.20000000001</v>
      </c>
      <c r="BB106" s="20">
        <v>85.54</v>
      </c>
      <c r="BC106" s="20">
        <v>83.482819366929505</v>
      </c>
      <c r="BD106" s="20">
        <v>9.64</v>
      </c>
      <c r="BE106" s="20"/>
      <c r="BF106" s="16" t="s">
        <v>366</v>
      </c>
      <c r="BG106" s="13"/>
      <c r="BH106" s="16" t="s">
        <v>395</v>
      </c>
      <c r="BI106" s="16" t="s">
        <v>509</v>
      </c>
      <c r="BJ106" s="16" t="s">
        <v>515</v>
      </c>
      <c r="BK106" s="16" t="s">
        <v>356</v>
      </c>
      <c r="BL106" s="14" t="s">
        <v>2</v>
      </c>
      <c r="BM106" s="20">
        <v>1308855.20435016</v>
      </c>
      <c r="BN106" s="14" t="s">
        <v>254</v>
      </c>
      <c r="BO106" s="20"/>
      <c r="BP106" s="21">
        <v>38600</v>
      </c>
      <c r="BQ106" s="21">
        <v>47727</v>
      </c>
      <c r="BR106" s="20">
        <v>50040.07</v>
      </c>
      <c r="BS106" s="20">
        <v>154.47</v>
      </c>
      <c r="BT106" s="20">
        <v>42.15</v>
      </c>
    </row>
    <row r="107" spans="1:72" s="1" customFormat="1" ht="18.2" customHeight="1" x14ac:dyDescent="0.15">
      <c r="A107" s="4">
        <v>105</v>
      </c>
      <c r="B107" s="5" t="s">
        <v>95</v>
      </c>
      <c r="C107" s="5" t="s">
        <v>0</v>
      </c>
      <c r="D107" s="6">
        <v>45383</v>
      </c>
      <c r="E107" s="7" t="s">
        <v>123</v>
      </c>
      <c r="F107" s="8">
        <v>162</v>
      </c>
      <c r="G107" s="8">
        <v>161</v>
      </c>
      <c r="H107" s="9">
        <v>106401.56</v>
      </c>
      <c r="I107" s="9">
        <v>89184.47</v>
      </c>
      <c r="J107" s="9">
        <v>0</v>
      </c>
      <c r="K107" s="9">
        <v>195586.03</v>
      </c>
      <c r="L107" s="9">
        <v>986.34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195586.03</v>
      </c>
      <c r="T107" s="9">
        <v>209064</v>
      </c>
      <c r="U107" s="9">
        <v>854.7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209918.7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f>VLOOKUP(E107,[1]Aplicado!$C$807:$AL$1391,36,0)</f>
        <v>0</v>
      </c>
      <c r="AU107" s="9">
        <f t="shared" si="1"/>
        <v>0</v>
      </c>
      <c r="AV107" s="9">
        <v>90170.81</v>
      </c>
      <c r="AW107" s="9">
        <v>209918.7</v>
      </c>
      <c r="AX107" s="10">
        <v>78</v>
      </c>
      <c r="AY107" s="10">
        <v>300</v>
      </c>
      <c r="AZ107" s="9">
        <v>829300</v>
      </c>
      <c r="BA107" s="9">
        <v>208392.31</v>
      </c>
      <c r="BB107" s="11">
        <v>90</v>
      </c>
      <c r="BC107" s="11">
        <v>84.469252728183704</v>
      </c>
      <c r="BD107" s="11">
        <v>9.64</v>
      </c>
      <c r="BE107" s="11"/>
      <c r="BF107" s="7" t="s">
        <v>366</v>
      </c>
      <c r="BG107" s="4"/>
      <c r="BH107" s="7" t="s">
        <v>407</v>
      </c>
      <c r="BI107" s="7" t="s">
        <v>468</v>
      </c>
      <c r="BJ107" s="7" t="s">
        <v>517</v>
      </c>
      <c r="BK107" s="7" t="s">
        <v>356</v>
      </c>
      <c r="BL107" s="5" t="s">
        <v>2</v>
      </c>
      <c r="BM107" s="11">
        <v>1587772.8679488399</v>
      </c>
      <c r="BN107" s="5" t="s">
        <v>254</v>
      </c>
      <c r="BO107" s="11"/>
      <c r="BP107" s="12">
        <v>38608</v>
      </c>
      <c r="BQ107" s="12">
        <v>47727</v>
      </c>
      <c r="BR107" s="11">
        <v>62933.04</v>
      </c>
      <c r="BS107" s="11">
        <v>194.85</v>
      </c>
      <c r="BT107" s="11">
        <v>42.14</v>
      </c>
    </row>
    <row r="108" spans="1:72" s="1" customFormat="1" ht="18.2" customHeight="1" x14ac:dyDescent="0.15">
      <c r="A108" s="13">
        <v>106</v>
      </c>
      <c r="B108" s="14" t="s">
        <v>95</v>
      </c>
      <c r="C108" s="14" t="s">
        <v>0</v>
      </c>
      <c r="D108" s="15">
        <v>45383</v>
      </c>
      <c r="E108" s="16" t="s">
        <v>124</v>
      </c>
      <c r="F108" s="17">
        <v>154</v>
      </c>
      <c r="G108" s="17">
        <v>153</v>
      </c>
      <c r="H108" s="18">
        <v>42413.03</v>
      </c>
      <c r="I108" s="18">
        <v>43244.13</v>
      </c>
      <c r="J108" s="18">
        <v>0</v>
      </c>
      <c r="K108" s="18">
        <v>85657.16</v>
      </c>
      <c r="L108" s="18">
        <v>490.47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85657.16</v>
      </c>
      <c r="T108" s="18">
        <v>84212.2</v>
      </c>
      <c r="U108" s="18">
        <v>340.69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84552.89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f>VLOOKUP(E108,[1]Aplicado!$C$807:$AL$1391,36,0)</f>
        <v>0</v>
      </c>
      <c r="AU108" s="18">
        <f t="shared" si="1"/>
        <v>0</v>
      </c>
      <c r="AV108" s="18">
        <v>43734.6</v>
      </c>
      <c r="AW108" s="18">
        <v>84552.89</v>
      </c>
      <c r="AX108" s="19">
        <v>66</v>
      </c>
      <c r="AY108" s="19">
        <v>300</v>
      </c>
      <c r="AZ108" s="18">
        <v>374399.98</v>
      </c>
      <c r="BA108" s="18">
        <v>94081.85</v>
      </c>
      <c r="BB108" s="20">
        <v>90</v>
      </c>
      <c r="BC108" s="20">
        <v>81.940824930632203</v>
      </c>
      <c r="BD108" s="20">
        <v>9.64</v>
      </c>
      <c r="BE108" s="20"/>
      <c r="BF108" s="16" t="s">
        <v>366</v>
      </c>
      <c r="BG108" s="13"/>
      <c r="BH108" s="16" t="s">
        <v>407</v>
      </c>
      <c r="BI108" s="16" t="s">
        <v>468</v>
      </c>
      <c r="BJ108" s="16" t="s">
        <v>513</v>
      </c>
      <c r="BK108" s="16" t="s">
        <v>356</v>
      </c>
      <c r="BL108" s="14" t="s">
        <v>2</v>
      </c>
      <c r="BM108" s="20">
        <v>695367.22328048002</v>
      </c>
      <c r="BN108" s="14" t="s">
        <v>254</v>
      </c>
      <c r="BO108" s="20"/>
      <c r="BP108" s="21">
        <v>38608</v>
      </c>
      <c r="BQ108" s="21">
        <v>47727</v>
      </c>
      <c r="BR108" s="20">
        <v>29122.37</v>
      </c>
      <c r="BS108" s="20">
        <v>87.98</v>
      </c>
      <c r="BT108" s="20">
        <v>42.14</v>
      </c>
    </row>
    <row r="109" spans="1:72" s="1" customFormat="1" ht="18.2" customHeight="1" x14ac:dyDescent="0.15">
      <c r="A109" s="4">
        <v>107</v>
      </c>
      <c r="B109" s="5" t="s">
        <v>95</v>
      </c>
      <c r="C109" s="5" t="s">
        <v>0</v>
      </c>
      <c r="D109" s="6">
        <v>45383</v>
      </c>
      <c r="E109" s="7" t="s">
        <v>518</v>
      </c>
      <c r="F109" s="8">
        <v>0</v>
      </c>
      <c r="G109" s="8">
        <v>0</v>
      </c>
      <c r="H109" s="9">
        <v>47175.3</v>
      </c>
      <c r="I109" s="9">
        <v>0</v>
      </c>
      <c r="J109" s="9">
        <v>0</v>
      </c>
      <c r="K109" s="9">
        <v>47175.3</v>
      </c>
      <c r="L109" s="9">
        <v>482.86</v>
      </c>
      <c r="M109" s="9">
        <v>0</v>
      </c>
      <c r="N109" s="9">
        <v>0</v>
      </c>
      <c r="O109" s="9">
        <v>0</v>
      </c>
      <c r="P109" s="9">
        <v>482.86</v>
      </c>
      <c r="Q109" s="9">
        <v>58.27</v>
      </c>
      <c r="R109" s="9">
        <v>0</v>
      </c>
      <c r="S109" s="9">
        <v>46634.17</v>
      </c>
      <c r="T109" s="9">
        <v>0</v>
      </c>
      <c r="U109" s="9">
        <v>371.44</v>
      </c>
      <c r="V109" s="9">
        <v>0</v>
      </c>
      <c r="W109" s="9">
        <v>0</v>
      </c>
      <c r="X109" s="9">
        <v>371.44</v>
      </c>
      <c r="Y109" s="9">
        <v>0</v>
      </c>
      <c r="Z109" s="9">
        <v>0</v>
      </c>
      <c r="AA109" s="9">
        <v>0</v>
      </c>
      <c r="AB109" s="9">
        <v>104.01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49.39</v>
      </c>
      <c r="AI109" s="9">
        <v>29.64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1.7310000000000001</v>
      </c>
      <c r="AR109" s="9">
        <v>0</v>
      </c>
      <c r="AS109" s="9">
        <v>0</v>
      </c>
      <c r="AT109" s="9">
        <f>VLOOKUP(E109,[1]Aplicado!$C$807:$AL$1391,36,0)</f>
        <v>0</v>
      </c>
      <c r="AU109" s="9">
        <f t="shared" si="1"/>
        <v>1097.3409999999999</v>
      </c>
      <c r="AV109" s="9">
        <v>0</v>
      </c>
      <c r="AW109" s="9">
        <v>0</v>
      </c>
      <c r="AX109" s="10">
        <v>78</v>
      </c>
      <c r="AY109" s="10">
        <v>300</v>
      </c>
      <c r="AZ109" s="9">
        <v>420000</v>
      </c>
      <c r="BA109" s="9">
        <v>98092.07</v>
      </c>
      <c r="BB109" s="11">
        <v>83.65</v>
      </c>
      <c r="BC109" s="11">
        <v>39.768233257795501</v>
      </c>
      <c r="BD109" s="11">
        <v>9.4600000000000009</v>
      </c>
      <c r="BE109" s="11"/>
      <c r="BF109" s="7" t="s">
        <v>352</v>
      </c>
      <c r="BG109" s="4"/>
      <c r="BH109" s="7" t="s">
        <v>395</v>
      </c>
      <c r="BI109" s="7" t="s">
        <v>396</v>
      </c>
      <c r="BJ109" s="7" t="s">
        <v>519</v>
      </c>
      <c r="BK109" s="7" t="s">
        <v>1</v>
      </c>
      <c r="BL109" s="5" t="s">
        <v>2</v>
      </c>
      <c r="BM109" s="11">
        <v>378577.49781675998</v>
      </c>
      <c r="BN109" s="5" t="s">
        <v>254</v>
      </c>
      <c r="BO109" s="11"/>
      <c r="BP109" s="12">
        <v>38609</v>
      </c>
      <c r="BQ109" s="12">
        <v>47727</v>
      </c>
      <c r="BR109" s="11">
        <v>0</v>
      </c>
      <c r="BS109" s="11">
        <v>104.01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95</v>
      </c>
      <c r="C110" s="14" t="s">
        <v>0</v>
      </c>
      <c r="D110" s="15">
        <v>45383</v>
      </c>
      <c r="E110" s="16" t="s">
        <v>125</v>
      </c>
      <c r="F110" s="17">
        <v>142</v>
      </c>
      <c r="G110" s="17">
        <v>141</v>
      </c>
      <c r="H110" s="18">
        <v>125595.58</v>
      </c>
      <c r="I110" s="18">
        <v>99880.94</v>
      </c>
      <c r="J110" s="18">
        <v>0</v>
      </c>
      <c r="K110" s="18">
        <v>225476.52</v>
      </c>
      <c r="L110" s="18">
        <v>1171.6500000000001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225476.52</v>
      </c>
      <c r="T110" s="18">
        <v>206821.81</v>
      </c>
      <c r="U110" s="18">
        <v>990.04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207811.85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f>VLOOKUP(E110,[1]Aplicado!$C$807:$AL$1391,36,0)</f>
        <v>0</v>
      </c>
      <c r="AU110" s="18">
        <f t="shared" si="1"/>
        <v>0</v>
      </c>
      <c r="AV110" s="18">
        <v>101052.59</v>
      </c>
      <c r="AW110" s="18">
        <v>207811.85</v>
      </c>
      <c r="AX110" s="19">
        <v>78</v>
      </c>
      <c r="AY110" s="19">
        <v>300</v>
      </c>
      <c r="AZ110" s="18">
        <v>1045999.97</v>
      </c>
      <c r="BA110" s="18">
        <v>248208.08</v>
      </c>
      <c r="BB110" s="20">
        <v>85</v>
      </c>
      <c r="BC110" s="20">
        <v>77.215472598635799</v>
      </c>
      <c r="BD110" s="20">
        <v>9.4600000000000009</v>
      </c>
      <c r="BE110" s="20"/>
      <c r="BF110" s="16" t="s">
        <v>366</v>
      </c>
      <c r="BG110" s="13"/>
      <c r="BH110" s="16" t="s">
        <v>418</v>
      </c>
      <c r="BI110" s="16" t="s">
        <v>419</v>
      </c>
      <c r="BJ110" s="16" t="s">
        <v>428</v>
      </c>
      <c r="BK110" s="16" t="s">
        <v>356</v>
      </c>
      <c r="BL110" s="14" t="s">
        <v>2</v>
      </c>
      <c r="BM110" s="20">
        <v>1830424.70270256</v>
      </c>
      <c r="BN110" s="14" t="s">
        <v>254</v>
      </c>
      <c r="BO110" s="20"/>
      <c r="BP110" s="21">
        <v>38615</v>
      </c>
      <c r="BQ110" s="21">
        <v>47727</v>
      </c>
      <c r="BR110" s="20">
        <v>54375.21</v>
      </c>
      <c r="BS110" s="20">
        <v>263.19</v>
      </c>
      <c r="BT110" s="20">
        <v>42.14</v>
      </c>
    </row>
    <row r="111" spans="1:72" s="1" customFormat="1" ht="18.2" customHeight="1" x14ac:dyDescent="0.15">
      <c r="A111" s="4">
        <v>109</v>
      </c>
      <c r="B111" s="5" t="s">
        <v>95</v>
      </c>
      <c r="C111" s="5" t="s">
        <v>0</v>
      </c>
      <c r="D111" s="6">
        <v>45383</v>
      </c>
      <c r="E111" s="7" t="s">
        <v>126</v>
      </c>
      <c r="F111" s="8">
        <v>147</v>
      </c>
      <c r="G111" s="8">
        <v>147</v>
      </c>
      <c r="H111" s="9">
        <v>0</v>
      </c>
      <c r="I111" s="9">
        <v>65905.820000000007</v>
      </c>
      <c r="J111" s="9">
        <v>0</v>
      </c>
      <c r="K111" s="9">
        <v>65905.820000000007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65905.820000000007</v>
      </c>
      <c r="T111" s="9">
        <v>44915.88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44915.88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f>VLOOKUP(E111,[1]Aplicado!$C$807:$AL$1391,36,0)</f>
        <v>0</v>
      </c>
      <c r="AU111" s="9">
        <f t="shared" si="1"/>
        <v>0</v>
      </c>
      <c r="AV111" s="9">
        <v>65905.820000000007</v>
      </c>
      <c r="AW111" s="9">
        <v>44915.88</v>
      </c>
      <c r="AX111" s="10">
        <v>0</v>
      </c>
      <c r="AY111" s="10">
        <v>180</v>
      </c>
      <c r="AZ111" s="9">
        <v>290199.99</v>
      </c>
      <c r="BA111" s="9">
        <v>72910.070000000007</v>
      </c>
      <c r="BB111" s="11">
        <v>90</v>
      </c>
      <c r="BC111" s="11">
        <v>81.353972091920895</v>
      </c>
      <c r="BD111" s="11">
        <v>9.33</v>
      </c>
      <c r="BE111" s="11"/>
      <c r="BF111" s="7" t="s">
        <v>366</v>
      </c>
      <c r="BG111" s="4"/>
      <c r="BH111" s="7" t="s">
        <v>422</v>
      </c>
      <c r="BI111" s="7" t="s">
        <v>424</v>
      </c>
      <c r="BJ111" s="7" t="s">
        <v>520</v>
      </c>
      <c r="BK111" s="7" t="s">
        <v>356</v>
      </c>
      <c r="BL111" s="5" t="s">
        <v>2</v>
      </c>
      <c r="BM111" s="11">
        <v>535025.29212295997</v>
      </c>
      <c r="BN111" s="5" t="s">
        <v>254</v>
      </c>
      <c r="BO111" s="11"/>
      <c r="BP111" s="12">
        <v>38617</v>
      </c>
      <c r="BQ111" s="12">
        <v>44075</v>
      </c>
      <c r="BR111" s="11">
        <v>19730.45</v>
      </c>
      <c r="BS111" s="11">
        <v>0</v>
      </c>
      <c r="BT111" s="11">
        <v>52.62</v>
      </c>
    </row>
    <row r="112" spans="1:72" s="1" customFormat="1" ht="18.2" customHeight="1" x14ac:dyDescent="0.15">
      <c r="A112" s="13">
        <v>110</v>
      </c>
      <c r="B112" s="14" t="s">
        <v>95</v>
      </c>
      <c r="C112" s="14" t="s">
        <v>0</v>
      </c>
      <c r="D112" s="15">
        <v>45383</v>
      </c>
      <c r="E112" s="16" t="s">
        <v>127</v>
      </c>
      <c r="F112" s="17">
        <v>143</v>
      </c>
      <c r="G112" s="17">
        <v>142</v>
      </c>
      <c r="H112" s="18">
        <v>59005.99</v>
      </c>
      <c r="I112" s="18">
        <v>46401.79</v>
      </c>
      <c r="J112" s="18">
        <v>0</v>
      </c>
      <c r="K112" s="18">
        <v>105407.78</v>
      </c>
      <c r="L112" s="18">
        <v>547.01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105407.78</v>
      </c>
      <c r="T112" s="18">
        <v>99137.25</v>
      </c>
      <c r="U112" s="18">
        <v>473.98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99611.23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f>VLOOKUP(E112,[1]Aplicado!$C$807:$AL$1391,36,0)</f>
        <v>0</v>
      </c>
      <c r="AU112" s="18">
        <f t="shared" si="1"/>
        <v>0</v>
      </c>
      <c r="AV112" s="18">
        <v>46948.800000000003</v>
      </c>
      <c r="AW112" s="18">
        <v>99611.23</v>
      </c>
      <c r="AX112" s="19">
        <v>78</v>
      </c>
      <c r="AY112" s="19">
        <v>300</v>
      </c>
      <c r="AZ112" s="18">
        <v>470700</v>
      </c>
      <c r="BA112" s="18">
        <v>115568.36</v>
      </c>
      <c r="BB112" s="20">
        <v>90</v>
      </c>
      <c r="BC112" s="20">
        <v>82.087348128847694</v>
      </c>
      <c r="BD112" s="20">
        <v>9.64</v>
      </c>
      <c r="BE112" s="20"/>
      <c r="BF112" s="16" t="s">
        <v>352</v>
      </c>
      <c r="BG112" s="13"/>
      <c r="BH112" s="16" t="s">
        <v>363</v>
      </c>
      <c r="BI112" s="16" t="s">
        <v>521</v>
      </c>
      <c r="BJ112" s="16" t="s">
        <v>522</v>
      </c>
      <c r="BK112" s="16" t="s">
        <v>356</v>
      </c>
      <c r="BL112" s="14" t="s">
        <v>2</v>
      </c>
      <c r="BM112" s="20">
        <v>855703.30945784005</v>
      </c>
      <c r="BN112" s="14" t="s">
        <v>254</v>
      </c>
      <c r="BO112" s="20"/>
      <c r="BP112" s="21">
        <v>38618</v>
      </c>
      <c r="BQ112" s="21">
        <v>47727</v>
      </c>
      <c r="BR112" s="20">
        <v>32423.3</v>
      </c>
      <c r="BS112" s="20">
        <v>108.06</v>
      </c>
      <c r="BT112" s="20">
        <v>42.13</v>
      </c>
    </row>
    <row r="113" spans="1:72" s="1" customFormat="1" ht="18.2" customHeight="1" x14ac:dyDescent="0.15">
      <c r="A113" s="4">
        <v>111</v>
      </c>
      <c r="B113" s="5" t="s">
        <v>95</v>
      </c>
      <c r="C113" s="5" t="s">
        <v>0</v>
      </c>
      <c r="D113" s="6">
        <v>45383</v>
      </c>
      <c r="E113" s="7" t="s">
        <v>523</v>
      </c>
      <c r="F113" s="8">
        <v>0</v>
      </c>
      <c r="G113" s="8">
        <v>0</v>
      </c>
      <c r="H113" s="9">
        <v>33041.269999999997</v>
      </c>
      <c r="I113" s="9">
        <v>306.82</v>
      </c>
      <c r="J113" s="9">
        <v>0</v>
      </c>
      <c r="K113" s="9">
        <v>33348.089999999997</v>
      </c>
      <c r="L113" s="9">
        <v>309.27999999999997</v>
      </c>
      <c r="M113" s="9">
        <v>0</v>
      </c>
      <c r="N113" s="9">
        <v>0</v>
      </c>
      <c r="O113" s="9">
        <v>306.82</v>
      </c>
      <c r="P113" s="9">
        <v>0</v>
      </c>
      <c r="Q113" s="9">
        <v>0</v>
      </c>
      <c r="R113" s="9">
        <v>0</v>
      </c>
      <c r="S113" s="9">
        <v>33041.269999999997</v>
      </c>
      <c r="T113" s="9">
        <v>270.26</v>
      </c>
      <c r="U113" s="9">
        <v>267.8</v>
      </c>
      <c r="V113" s="9">
        <v>0</v>
      </c>
      <c r="W113" s="9">
        <v>270.26</v>
      </c>
      <c r="X113" s="9">
        <v>0</v>
      </c>
      <c r="Y113" s="9">
        <v>0</v>
      </c>
      <c r="Z113" s="9">
        <v>0</v>
      </c>
      <c r="AA113" s="9">
        <v>267.8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0.12</v>
      </c>
      <c r="AJ113" s="9">
        <v>61.07</v>
      </c>
      <c r="AK113" s="9">
        <v>0</v>
      </c>
      <c r="AL113" s="9">
        <v>0</v>
      </c>
      <c r="AM113" s="9">
        <v>0</v>
      </c>
      <c r="AN113" s="9">
        <v>0</v>
      </c>
      <c r="AO113" s="9">
        <v>32.89</v>
      </c>
      <c r="AP113" s="9">
        <v>19.75</v>
      </c>
      <c r="AQ113" s="9">
        <v>0</v>
      </c>
      <c r="AR113" s="9">
        <v>0</v>
      </c>
      <c r="AS113" s="9">
        <v>2.464E-3</v>
      </c>
      <c r="AT113" s="9">
        <f>VLOOKUP(E113,[1]Aplicado!$C$807:$AL$1391,36,0)</f>
        <v>0</v>
      </c>
      <c r="AU113" s="9">
        <f t="shared" si="1"/>
        <v>690.90753599999994</v>
      </c>
      <c r="AV113" s="9">
        <v>309.27999999999997</v>
      </c>
      <c r="AW113" s="9">
        <v>267.8</v>
      </c>
      <c r="AX113" s="10">
        <v>78</v>
      </c>
      <c r="AY113" s="10">
        <v>300</v>
      </c>
      <c r="AZ113" s="9">
        <v>325700</v>
      </c>
      <c r="BA113" s="9">
        <v>65321.25</v>
      </c>
      <c r="BB113" s="11">
        <v>90</v>
      </c>
      <c r="BC113" s="11">
        <v>45.524454905562898</v>
      </c>
      <c r="BD113" s="11">
        <v>9.64</v>
      </c>
      <c r="BE113" s="11"/>
      <c r="BF113" s="7" t="s">
        <v>352</v>
      </c>
      <c r="BG113" s="4"/>
      <c r="BH113" s="7" t="s">
        <v>440</v>
      </c>
      <c r="BI113" s="7" t="s">
        <v>441</v>
      </c>
      <c r="BJ113" s="7" t="s">
        <v>442</v>
      </c>
      <c r="BK113" s="7" t="s">
        <v>1</v>
      </c>
      <c r="BL113" s="5" t="s">
        <v>2</v>
      </c>
      <c r="BM113" s="11">
        <v>268229.95501555997</v>
      </c>
      <c r="BN113" s="5" t="s">
        <v>254</v>
      </c>
      <c r="BO113" s="11"/>
      <c r="BP113" s="12">
        <v>38618</v>
      </c>
      <c r="BQ113" s="12">
        <v>47727</v>
      </c>
      <c r="BR113" s="11">
        <v>113.67</v>
      </c>
      <c r="BS113" s="11">
        <v>61.07</v>
      </c>
      <c r="BT113" s="11">
        <v>42.14</v>
      </c>
    </row>
    <row r="114" spans="1:72" s="1" customFormat="1" ht="18.2" customHeight="1" x14ac:dyDescent="0.15">
      <c r="A114" s="13">
        <v>112</v>
      </c>
      <c r="B114" s="14" t="s">
        <v>95</v>
      </c>
      <c r="C114" s="14" t="s">
        <v>0</v>
      </c>
      <c r="D114" s="15">
        <v>45383</v>
      </c>
      <c r="E114" s="16" t="s">
        <v>128</v>
      </c>
      <c r="F114" s="17">
        <v>134</v>
      </c>
      <c r="G114" s="17">
        <v>133</v>
      </c>
      <c r="H114" s="18">
        <v>106068.2</v>
      </c>
      <c r="I114" s="18">
        <v>80498.25</v>
      </c>
      <c r="J114" s="18">
        <v>0</v>
      </c>
      <c r="K114" s="18">
        <v>186566.45</v>
      </c>
      <c r="L114" s="18">
        <v>983.27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186566.45</v>
      </c>
      <c r="T114" s="18">
        <v>164575.56</v>
      </c>
      <c r="U114" s="18">
        <v>852.02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165427.57999999999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f>VLOOKUP(E114,[1]Aplicado!$C$807:$AL$1391,36,0)</f>
        <v>0</v>
      </c>
      <c r="AU114" s="18">
        <f t="shared" si="1"/>
        <v>0</v>
      </c>
      <c r="AV114" s="18">
        <v>81481.52</v>
      </c>
      <c r="AW114" s="18">
        <v>165427.57999999999</v>
      </c>
      <c r="AX114" s="19">
        <v>78</v>
      </c>
      <c r="AY114" s="19">
        <v>300</v>
      </c>
      <c r="AZ114" s="18">
        <v>827499.98</v>
      </c>
      <c r="BA114" s="18">
        <v>207741.27</v>
      </c>
      <c r="BB114" s="20">
        <v>90</v>
      </c>
      <c r="BC114" s="20">
        <v>80.826407290183596</v>
      </c>
      <c r="BD114" s="20">
        <v>9.64</v>
      </c>
      <c r="BE114" s="20"/>
      <c r="BF114" s="16" t="s">
        <v>352</v>
      </c>
      <c r="BG114" s="13"/>
      <c r="BH114" s="16" t="s">
        <v>473</v>
      </c>
      <c r="BI114" s="16" t="s">
        <v>102</v>
      </c>
      <c r="BJ114" s="16" t="s">
        <v>524</v>
      </c>
      <c r="BK114" s="16" t="s">
        <v>356</v>
      </c>
      <c r="BL114" s="14" t="s">
        <v>2</v>
      </c>
      <c r="BM114" s="20">
        <v>1514551.6649606</v>
      </c>
      <c r="BN114" s="14" t="s">
        <v>254</v>
      </c>
      <c r="BO114" s="20"/>
      <c r="BP114" s="21">
        <v>38623</v>
      </c>
      <c r="BQ114" s="21">
        <v>47727</v>
      </c>
      <c r="BR114" s="20">
        <v>39577.22</v>
      </c>
      <c r="BS114" s="20">
        <v>194.25</v>
      </c>
      <c r="BT114" s="20">
        <v>42.1</v>
      </c>
    </row>
    <row r="115" spans="1:72" s="1" customFormat="1" ht="18.2" customHeight="1" x14ac:dyDescent="0.15">
      <c r="A115" s="4">
        <v>113</v>
      </c>
      <c r="B115" s="5" t="s">
        <v>95</v>
      </c>
      <c r="C115" s="5" t="s">
        <v>0</v>
      </c>
      <c r="D115" s="6">
        <v>45383</v>
      </c>
      <c r="E115" s="7" t="s">
        <v>525</v>
      </c>
      <c r="F115" s="8">
        <v>0</v>
      </c>
      <c r="G115" s="8">
        <v>0</v>
      </c>
      <c r="H115" s="9">
        <v>38136.92</v>
      </c>
      <c r="I115" s="9">
        <v>0</v>
      </c>
      <c r="J115" s="9">
        <v>0.11</v>
      </c>
      <c r="K115" s="9">
        <v>38136.92</v>
      </c>
      <c r="L115" s="9">
        <v>351.79</v>
      </c>
      <c r="M115" s="9">
        <v>0</v>
      </c>
      <c r="N115" s="9">
        <v>0</v>
      </c>
      <c r="O115" s="9">
        <v>0</v>
      </c>
      <c r="P115" s="9">
        <v>351.79</v>
      </c>
      <c r="Q115" s="9">
        <v>0</v>
      </c>
      <c r="R115" s="9">
        <v>0</v>
      </c>
      <c r="S115" s="9">
        <v>37785.129999999997</v>
      </c>
      <c r="T115" s="9">
        <v>0</v>
      </c>
      <c r="U115" s="9">
        <v>298.42</v>
      </c>
      <c r="V115" s="9">
        <v>0</v>
      </c>
      <c r="W115" s="9">
        <v>0</v>
      </c>
      <c r="X115" s="9">
        <v>298.42</v>
      </c>
      <c r="Y115" s="9">
        <v>0</v>
      </c>
      <c r="Z115" s="9">
        <v>0</v>
      </c>
      <c r="AA115" s="9">
        <v>0</v>
      </c>
      <c r="AB115" s="9">
        <v>83.25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37.799999999999997</v>
      </c>
      <c r="AI115" s="9">
        <v>22.77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f>VLOOKUP(E115,[1]Aplicado!$C$807:$AL$1391,36,0)</f>
        <v>0</v>
      </c>
      <c r="AU115" s="9">
        <f t="shared" si="1"/>
        <v>793.92</v>
      </c>
      <c r="AV115" s="9">
        <v>0</v>
      </c>
      <c r="AW115" s="9">
        <v>0</v>
      </c>
      <c r="AX115" s="10">
        <v>79</v>
      </c>
      <c r="AY115" s="10">
        <v>300</v>
      </c>
      <c r="AZ115" s="9">
        <v>323600</v>
      </c>
      <c r="BA115" s="9">
        <v>75076.45</v>
      </c>
      <c r="BB115" s="11">
        <v>90</v>
      </c>
      <c r="BC115" s="11">
        <v>45.2959842933437</v>
      </c>
      <c r="BD115" s="11">
        <v>9.39</v>
      </c>
      <c r="BE115" s="11"/>
      <c r="BF115" s="7" t="s">
        <v>352</v>
      </c>
      <c r="BG115" s="4"/>
      <c r="BH115" s="7" t="s">
        <v>473</v>
      </c>
      <c r="BI115" s="7" t="s">
        <v>102</v>
      </c>
      <c r="BJ115" s="7" t="s">
        <v>526</v>
      </c>
      <c r="BK115" s="7" t="s">
        <v>1</v>
      </c>
      <c r="BL115" s="5" t="s">
        <v>2</v>
      </c>
      <c r="BM115" s="11">
        <v>306740.74332364002</v>
      </c>
      <c r="BN115" s="5" t="s">
        <v>254</v>
      </c>
      <c r="BO115" s="11"/>
      <c r="BP115" s="12">
        <v>38643</v>
      </c>
      <c r="BQ115" s="12">
        <v>47757</v>
      </c>
      <c r="BR115" s="11">
        <v>0</v>
      </c>
      <c r="BS115" s="11">
        <v>83.25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95</v>
      </c>
      <c r="C116" s="14" t="s">
        <v>0</v>
      </c>
      <c r="D116" s="15">
        <v>45383</v>
      </c>
      <c r="E116" s="16" t="s">
        <v>233</v>
      </c>
      <c r="F116" s="17">
        <v>81</v>
      </c>
      <c r="G116" s="17">
        <v>80</v>
      </c>
      <c r="H116" s="18">
        <v>53922.68</v>
      </c>
      <c r="I116" s="18">
        <v>30344.53</v>
      </c>
      <c r="J116" s="18">
        <v>0</v>
      </c>
      <c r="K116" s="18">
        <v>84267.21</v>
      </c>
      <c r="L116" s="18">
        <v>501.9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84267.21</v>
      </c>
      <c r="T116" s="18">
        <v>43210.76</v>
      </c>
      <c r="U116" s="18">
        <v>406.19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43616.95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f>VLOOKUP(E116,[1]Aplicado!$C$807:$AL$1391,36,0)</f>
        <v>0</v>
      </c>
      <c r="AU116" s="18">
        <f t="shared" si="1"/>
        <v>0</v>
      </c>
      <c r="AV116" s="18">
        <v>30846.43</v>
      </c>
      <c r="AW116" s="18">
        <v>43616.95</v>
      </c>
      <c r="AX116" s="19">
        <v>80</v>
      </c>
      <c r="AY116" s="19">
        <v>300</v>
      </c>
      <c r="AZ116" s="18">
        <v>485000.01</v>
      </c>
      <c r="BA116" s="18">
        <v>107857.74</v>
      </c>
      <c r="BB116" s="20">
        <v>80</v>
      </c>
      <c r="BC116" s="20">
        <v>62.502485218028902</v>
      </c>
      <c r="BD116" s="20">
        <v>9.0399999999999991</v>
      </c>
      <c r="BE116" s="20"/>
      <c r="BF116" s="16" t="s">
        <v>366</v>
      </c>
      <c r="BG116" s="13"/>
      <c r="BH116" s="16" t="s">
        <v>422</v>
      </c>
      <c r="BI116" s="16" t="s">
        <v>424</v>
      </c>
      <c r="BJ116" s="16" t="s">
        <v>527</v>
      </c>
      <c r="BK116" s="16" t="s">
        <v>356</v>
      </c>
      <c r="BL116" s="14" t="s">
        <v>2</v>
      </c>
      <c r="BM116" s="20">
        <v>684083.57026188006</v>
      </c>
      <c r="BN116" s="14" t="s">
        <v>254</v>
      </c>
      <c r="BO116" s="20"/>
      <c r="BP116" s="21">
        <v>38650</v>
      </c>
      <c r="BQ116" s="21">
        <v>47757</v>
      </c>
      <c r="BR116" s="20">
        <v>21516.18</v>
      </c>
      <c r="BS116" s="20">
        <v>145.63</v>
      </c>
      <c r="BT116" s="20">
        <v>41.97</v>
      </c>
    </row>
    <row r="117" spans="1:72" s="1" customFormat="1" ht="18.2" customHeight="1" x14ac:dyDescent="0.15">
      <c r="A117" s="4">
        <v>115</v>
      </c>
      <c r="B117" s="5" t="s">
        <v>351</v>
      </c>
      <c r="C117" s="5" t="s">
        <v>0</v>
      </c>
      <c r="D117" s="6">
        <v>45383</v>
      </c>
      <c r="E117" s="7" t="s">
        <v>150</v>
      </c>
      <c r="F117" s="8">
        <v>131</v>
      </c>
      <c r="G117" s="8">
        <v>130</v>
      </c>
      <c r="H117" s="9">
        <v>43648.2</v>
      </c>
      <c r="I117" s="9">
        <v>37113.85</v>
      </c>
      <c r="J117" s="9">
        <v>0</v>
      </c>
      <c r="K117" s="9">
        <v>80762.05</v>
      </c>
      <c r="L117" s="9">
        <v>469.01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80762.05</v>
      </c>
      <c r="T117" s="9">
        <v>72492.84</v>
      </c>
      <c r="U117" s="9">
        <v>367.71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72860.55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f>VLOOKUP(E117,[1]Aplicado!$C$807:$AL$1391,36,0)</f>
        <v>0</v>
      </c>
      <c r="AU117" s="9">
        <f t="shared" si="1"/>
        <v>0</v>
      </c>
      <c r="AV117" s="9">
        <v>37582.86</v>
      </c>
      <c r="AW117" s="9">
        <v>72860.55</v>
      </c>
      <c r="AX117" s="10">
        <v>69</v>
      </c>
      <c r="AY117" s="10">
        <v>300</v>
      </c>
      <c r="AZ117" s="9">
        <v>360400</v>
      </c>
      <c r="BA117" s="9">
        <v>91298.21</v>
      </c>
      <c r="BB117" s="11">
        <v>89</v>
      </c>
      <c r="BC117" s="11">
        <v>78.729062157954701</v>
      </c>
      <c r="BD117" s="11">
        <v>10.11</v>
      </c>
      <c r="BE117" s="11"/>
      <c r="BF117" s="7" t="s">
        <v>366</v>
      </c>
      <c r="BG117" s="4"/>
      <c r="BH117" s="7" t="s">
        <v>395</v>
      </c>
      <c r="BI117" s="7" t="s">
        <v>396</v>
      </c>
      <c r="BJ117" s="7" t="s">
        <v>528</v>
      </c>
      <c r="BK117" s="7" t="s">
        <v>356</v>
      </c>
      <c r="BL117" s="5" t="s">
        <v>2</v>
      </c>
      <c r="BM117" s="11">
        <v>655628.58323740005</v>
      </c>
      <c r="BN117" s="5" t="s">
        <v>254</v>
      </c>
      <c r="BO117" s="11"/>
      <c r="BP117" s="12">
        <v>38324</v>
      </c>
      <c r="BQ117" s="12">
        <v>47484</v>
      </c>
      <c r="BR117" s="11">
        <v>13443.01</v>
      </c>
      <c r="BS117" s="11">
        <v>0</v>
      </c>
      <c r="BT117" s="11">
        <v>27.32</v>
      </c>
    </row>
    <row r="118" spans="1:72" s="1" customFormat="1" ht="18.2" customHeight="1" x14ac:dyDescent="0.15">
      <c r="A118" s="13">
        <v>116</v>
      </c>
      <c r="B118" s="14" t="s">
        <v>351</v>
      </c>
      <c r="C118" s="14" t="s">
        <v>0</v>
      </c>
      <c r="D118" s="15">
        <v>45383</v>
      </c>
      <c r="E118" s="16" t="s">
        <v>151</v>
      </c>
      <c r="F118" s="17">
        <v>132</v>
      </c>
      <c r="G118" s="17">
        <v>131</v>
      </c>
      <c r="H118" s="18">
        <v>29975.7</v>
      </c>
      <c r="I118" s="18">
        <v>23237.39</v>
      </c>
      <c r="J118" s="18">
        <v>0</v>
      </c>
      <c r="K118" s="18">
        <v>53213.09</v>
      </c>
      <c r="L118" s="18">
        <v>296.14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53213.09</v>
      </c>
      <c r="T118" s="18">
        <v>50107.38</v>
      </c>
      <c r="U118" s="18">
        <v>259.52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50366.9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f>VLOOKUP(E118,[1]Aplicado!$C$807:$AL$1391,36,0)</f>
        <v>0</v>
      </c>
      <c r="AU118" s="18">
        <f t="shared" si="1"/>
        <v>0</v>
      </c>
      <c r="AV118" s="18">
        <v>23533.53</v>
      </c>
      <c r="AW118" s="18">
        <v>50366.9</v>
      </c>
      <c r="AX118" s="19">
        <v>73</v>
      </c>
      <c r="AY118" s="19">
        <v>300</v>
      </c>
      <c r="AZ118" s="18">
        <v>235200</v>
      </c>
      <c r="BA118" s="18">
        <v>59344.15</v>
      </c>
      <c r="BB118" s="20">
        <v>90</v>
      </c>
      <c r="BC118" s="20">
        <v>80.701772626282505</v>
      </c>
      <c r="BD118" s="20">
        <v>10.39</v>
      </c>
      <c r="BE118" s="20"/>
      <c r="BF118" s="16" t="s">
        <v>352</v>
      </c>
      <c r="BG118" s="13"/>
      <c r="BH118" s="16" t="s">
        <v>392</v>
      </c>
      <c r="BI118" s="16" t="s">
        <v>529</v>
      </c>
      <c r="BJ118" s="16" t="s">
        <v>530</v>
      </c>
      <c r="BK118" s="16" t="s">
        <v>356</v>
      </c>
      <c r="BL118" s="14" t="s">
        <v>2</v>
      </c>
      <c r="BM118" s="20">
        <v>431985.35458652</v>
      </c>
      <c r="BN118" s="14" t="s">
        <v>254</v>
      </c>
      <c r="BO118" s="20"/>
      <c r="BP118" s="21">
        <v>38461</v>
      </c>
      <c r="BQ118" s="21">
        <v>47604</v>
      </c>
      <c r="BR118" s="20">
        <v>11326.1</v>
      </c>
      <c r="BS118" s="20">
        <v>0</v>
      </c>
      <c r="BT118" s="20">
        <v>27.82</v>
      </c>
    </row>
    <row r="119" spans="1:72" s="1" customFormat="1" ht="18.2" customHeight="1" x14ac:dyDescent="0.15">
      <c r="A119" s="4">
        <v>117</v>
      </c>
      <c r="B119" s="5" t="s">
        <v>351</v>
      </c>
      <c r="C119" s="5" t="s">
        <v>0</v>
      </c>
      <c r="D119" s="6">
        <v>45383</v>
      </c>
      <c r="E119" s="7" t="s">
        <v>531</v>
      </c>
      <c r="F119" s="8">
        <v>1</v>
      </c>
      <c r="G119" s="8">
        <v>0</v>
      </c>
      <c r="H119" s="9">
        <v>35048.17</v>
      </c>
      <c r="I119" s="9">
        <v>32.67</v>
      </c>
      <c r="J119" s="9">
        <v>0</v>
      </c>
      <c r="K119" s="9">
        <v>35080.839999999997</v>
      </c>
      <c r="L119" s="9">
        <v>388.77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35080.839999999997</v>
      </c>
      <c r="T119" s="9">
        <v>0</v>
      </c>
      <c r="U119" s="9">
        <v>297.51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297.51</v>
      </c>
      <c r="AB119" s="9">
        <v>0</v>
      </c>
      <c r="AC119" s="9">
        <v>0</v>
      </c>
      <c r="AD119" s="9">
        <v>0</v>
      </c>
      <c r="AE119" s="9">
        <v>0</v>
      </c>
      <c r="AF119" s="9">
        <v>27.41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f>VLOOKUP(E119,[1]Aplicado!$C$807:$AL$1391,36,0)</f>
        <v>27.41</v>
      </c>
      <c r="AU119" s="9">
        <f t="shared" si="1"/>
        <v>0</v>
      </c>
      <c r="AV119" s="9">
        <v>421.44</v>
      </c>
      <c r="AW119" s="9">
        <v>297.51</v>
      </c>
      <c r="AX119" s="10">
        <v>68</v>
      </c>
      <c r="AY119" s="10">
        <v>300</v>
      </c>
      <c r="AZ119" s="9">
        <v>300000</v>
      </c>
      <c r="BA119" s="9">
        <v>75057.13</v>
      </c>
      <c r="BB119" s="11">
        <v>90</v>
      </c>
      <c r="BC119" s="11">
        <v>42.064965713450498</v>
      </c>
      <c r="BD119" s="11">
        <v>10.08</v>
      </c>
      <c r="BE119" s="11"/>
      <c r="BF119" s="7" t="s">
        <v>366</v>
      </c>
      <c r="BG119" s="4"/>
      <c r="BH119" s="7" t="s">
        <v>454</v>
      </c>
      <c r="BI119" s="7" t="s">
        <v>455</v>
      </c>
      <c r="BJ119" s="7" t="s">
        <v>532</v>
      </c>
      <c r="BK119" s="7" t="s">
        <v>358</v>
      </c>
      <c r="BL119" s="5" t="s">
        <v>2</v>
      </c>
      <c r="BM119" s="11">
        <v>284787.24138352001</v>
      </c>
      <c r="BN119" s="5" t="s">
        <v>254</v>
      </c>
      <c r="BO119" s="11"/>
      <c r="BP119" s="12">
        <v>38310</v>
      </c>
      <c r="BQ119" s="12">
        <v>47453</v>
      </c>
      <c r="BR119" s="11">
        <v>83.65</v>
      </c>
      <c r="BS119" s="11">
        <v>0</v>
      </c>
      <c r="BT119" s="11">
        <v>27.41</v>
      </c>
    </row>
    <row r="120" spans="1:72" s="1" customFormat="1" ht="18.2" customHeight="1" x14ac:dyDescent="0.15">
      <c r="A120" s="13">
        <v>118</v>
      </c>
      <c r="B120" s="14" t="s">
        <v>351</v>
      </c>
      <c r="C120" s="14" t="s">
        <v>0</v>
      </c>
      <c r="D120" s="15">
        <v>45383</v>
      </c>
      <c r="E120" s="16" t="s">
        <v>208</v>
      </c>
      <c r="F120" s="17">
        <v>142</v>
      </c>
      <c r="G120" s="17">
        <v>141</v>
      </c>
      <c r="H120" s="18">
        <v>31341.56</v>
      </c>
      <c r="I120" s="18">
        <v>25647.34</v>
      </c>
      <c r="J120" s="18">
        <v>0</v>
      </c>
      <c r="K120" s="18">
        <v>56988.9</v>
      </c>
      <c r="L120" s="18">
        <v>315.04000000000002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56988.9</v>
      </c>
      <c r="T120" s="18">
        <v>57465.66</v>
      </c>
      <c r="U120" s="18">
        <v>272.13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57737.79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f>VLOOKUP(E120,[1]Aplicado!$C$807:$AL$1391,36,0)</f>
        <v>0</v>
      </c>
      <c r="AU120" s="18">
        <f t="shared" si="1"/>
        <v>0</v>
      </c>
      <c r="AV120" s="18">
        <v>25962.38</v>
      </c>
      <c r="AW120" s="18">
        <v>57737.79</v>
      </c>
      <c r="AX120" s="19">
        <v>73</v>
      </c>
      <c r="AY120" s="19">
        <v>300</v>
      </c>
      <c r="AZ120" s="18">
        <v>246000</v>
      </c>
      <c r="BA120" s="18">
        <v>62567.68</v>
      </c>
      <c r="BB120" s="20">
        <v>90</v>
      </c>
      <c r="BC120" s="20">
        <v>81.975246644913199</v>
      </c>
      <c r="BD120" s="20">
        <v>10.42</v>
      </c>
      <c r="BE120" s="20"/>
      <c r="BF120" s="16" t="s">
        <v>352</v>
      </c>
      <c r="BG120" s="13"/>
      <c r="BH120" s="16" t="s">
        <v>454</v>
      </c>
      <c r="BI120" s="16" t="s">
        <v>455</v>
      </c>
      <c r="BJ120" s="16" t="s">
        <v>457</v>
      </c>
      <c r="BK120" s="16" t="s">
        <v>356</v>
      </c>
      <c r="BL120" s="14" t="s">
        <v>2</v>
      </c>
      <c r="BM120" s="20">
        <v>462637.4858892</v>
      </c>
      <c r="BN120" s="14" t="s">
        <v>254</v>
      </c>
      <c r="BO120" s="20"/>
      <c r="BP120" s="21">
        <v>38415</v>
      </c>
      <c r="BQ120" s="21">
        <v>47574</v>
      </c>
      <c r="BR120" s="20">
        <v>12033.25</v>
      </c>
      <c r="BS120" s="20">
        <v>0</v>
      </c>
      <c r="BT120" s="20">
        <v>28.01</v>
      </c>
    </row>
    <row r="121" spans="1:72" s="1" customFormat="1" ht="18.2" customHeight="1" x14ac:dyDescent="0.15">
      <c r="A121" s="4">
        <v>119</v>
      </c>
      <c r="B121" s="5" t="s">
        <v>351</v>
      </c>
      <c r="C121" s="5" t="s">
        <v>0</v>
      </c>
      <c r="D121" s="6">
        <v>45383</v>
      </c>
      <c r="E121" s="7" t="s">
        <v>207</v>
      </c>
      <c r="F121" s="8">
        <v>181</v>
      </c>
      <c r="G121" s="8">
        <v>180</v>
      </c>
      <c r="H121" s="9">
        <v>38198.21</v>
      </c>
      <c r="I121" s="9">
        <v>37188.730000000003</v>
      </c>
      <c r="J121" s="9">
        <v>0</v>
      </c>
      <c r="K121" s="9">
        <v>75386.94</v>
      </c>
      <c r="L121" s="9">
        <v>397.38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75386.94</v>
      </c>
      <c r="T121" s="9">
        <v>91998.73</v>
      </c>
      <c r="U121" s="9">
        <v>316.38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92315.11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f>VLOOKUP(E121,[1]Aplicado!$C$807:$AL$1391,36,0)</f>
        <v>0</v>
      </c>
      <c r="AU121" s="9">
        <f t="shared" si="1"/>
        <v>0</v>
      </c>
      <c r="AV121" s="9">
        <v>37586.11</v>
      </c>
      <c r="AW121" s="9">
        <v>92315.11</v>
      </c>
      <c r="AX121" s="10">
        <v>71</v>
      </c>
      <c r="AY121" s="10">
        <v>300</v>
      </c>
      <c r="AZ121" s="9">
        <v>310000</v>
      </c>
      <c r="BA121" s="9">
        <v>78914.100000000006</v>
      </c>
      <c r="BB121" s="11">
        <v>90</v>
      </c>
      <c r="BC121" s="11">
        <v>85.977342452109298</v>
      </c>
      <c r="BD121" s="11">
        <v>9.94</v>
      </c>
      <c r="BE121" s="11"/>
      <c r="BF121" s="7" t="s">
        <v>352</v>
      </c>
      <c r="BG121" s="4"/>
      <c r="BH121" s="7" t="s">
        <v>533</v>
      </c>
      <c r="BI121" s="7" t="s">
        <v>534</v>
      </c>
      <c r="BJ121" s="7" t="s">
        <v>535</v>
      </c>
      <c r="BK121" s="7" t="s">
        <v>356</v>
      </c>
      <c r="BL121" s="5" t="s">
        <v>2</v>
      </c>
      <c r="BM121" s="11">
        <v>611993.28975432005</v>
      </c>
      <c r="BN121" s="5" t="s">
        <v>254</v>
      </c>
      <c r="BO121" s="11"/>
      <c r="BP121" s="12">
        <v>38404</v>
      </c>
      <c r="BQ121" s="12">
        <v>47543</v>
      </c>
      <c r="BR121" s="11">
        <v>24060.720000000001</v>
      </c>
      <c r="BS121" s="11">
        <v>0</v>
      </c>
      <c r="BT121" s="11">
        <v>28.03</v>
      </c>
    </row>
    <row r="122" spans="1:72" s="1" customFormat="1" ht="18.2" customHeight="1" x14ac:dyDescent="0.15">
      <c r="A122" s="13">
        <v>120</v>
      </c>
      <c r="B122" s="14" t="s">
        <v>27</v>
      </c>
      <c r="C122" s="14" t="s">
        <v>0</v>
      </c>
      <c r="D122" s="15">
        <v>45383</v>
      </c>
      <c r="E122" s="16" t="s">
        <v>536</v>
      </c>
      <c r="F122" s="17">
        <v>0</v>
      </c>
      <c r="G122" s="17">
        <v>0</v>
      </c>
      <c r="H122" s="18">
        <v>51298.94</v>
      </c>
      <c r="I122" s="18">
        <v>2.56</v>
      </c>
      <c r="J122" s="18">
        <v>0.83</v>
      </c>
      <c r="K122" s="18">
        <v>51301.5</v>
      </c>
      <c r="L122" s="18">
        <v>439.43</v>
      </c>
      <c r="M122" s="18">
        <v>0</v>
      </c>
      <c r="N122" s="18">
        <v>0</v>
      </c>
      <c r="O122" s="18">
        <v>2.56</v>
      </c>
      <c r="P122" s="18">
        <v>439.43</v>
      </c>
      <c r="Q122" s="18">
        <v>0</v>
      </c>
      <c r="R122" s="18">
        <v>0</v>
      </c>
      <c r="S122" s="18">
        <v>50859.51</v>
      </c>
      <c r="T122" s="18">
        <v>0</v>
      </c>
      <c r="U122" s="18">
        <v>352.68</v>
      </c>
      <c r="V122" s="18">
        <v>0</v>
      </c>
      <c r="W122" s="18">
        <v>0</v>
      </c>
      <c r="X122" s="18">
        <v>352.68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28.37</v>
      </c>
      <c r="AG122" s="18">
        <v>0</v>
      </c>
      <c r="AH122" s="18">
        <v>0</v>
      </c>
      <c r="AI122" s="18">
        <v>63.46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0.82899999999999996</v>
      </c>
      <c r="AR122" s="18">
        <v>0</v>
      </c>
      <c r="AS122" s="18">
        <v>0</v>
      </c>
      <c r="AT122" s="18">
        <f>VLOOKUP(E122,[1]Aplicado!$C$807:$AL$1391,36,0)</f>
        <v>28.37</v>
      </c>
      <c r="AU122" s="18">
        <f t="shared" si="1"/>
        <v>858.12899999999991</v>
      </c>
      <c r="AV122" s="18">
        <v>0</v>
      </c>
      <c r="AW122" s="18">
        <v>0</v>
      </c>
      <c r="AX122" s="19">
        <v>89</v>
      </c>
      <c r="AY122" s="19">
        <v>180</v>
      </c>
      <c r="AZ122" s="18">
        <v>102799</v>
      </c>
      <c r="BA122" s="18">
        <v>81648.86</v>
      </c>
      <c r="BB122" s="20">
        <v>0.87</v>
      </c>
      <c r="BC122" s="20">
        <v>0.541927636221743</v>
      </c>
      <c r="BD122" s="20">
        <v>8.25</v>
      </c>
      <c r="BE122" s="20"/>
      <c r="BF122" s="16"/>
      <c r="BG122" s="13"/>
      <c r="BH122" s="16" t="s">
        <v>353</v>
      </c>
      <c r="BI122" s="16" t="s">
        <v>8</v>
      </c>
      <c r="BJ122" s="16" t="s">
        <v>537</v>
      </c>
      <c r="BK122" s="16" t="s">
        <v>1</v>
      </c>
      <c r="BL122" s="14" t="s">
        <v>2</v>
      </c>
      <c r="BM122" s="20">
        <v>412878.92624628003</v>
      </c>
      <c r="BN122" s="14" t="s">
        <v>254</v>
      </c>
      <c r="BO122" s="20"/>
      <c r="BP122" s="21">
        <v>42506</v>
      </c>
      <c r="BQ122" s="21">
        <v>47984</v>
      </c>
      <c r="BR122" s="20">
        <v>0</v>
      </c>
      <c r="BS122" s="20">
        <v>0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27</v>
      </c>
      <c r="C123" s="5" t="s">
        <v>0</v>
      </c>
      <c r="D123" s="6">
        <v>45383</v>
      </c>
      <c r="E123" s="7" t="s">
        <v>538</v>
      </c>
      <c r="F123" s="8">
        <v>5</v>
      </c>
      <c r="G123" s="8">
        <v>5</v>
      </c>
      <c r="H123" s="9">
        <v>35797.660000000003</v>
      </c>
      <c r="I123" s="9">
        <v>7369.38</v>
      </c>
      <c r="J123" s="9">
        <v>0</v>
      </c>
      <c r="K123" s="9">
        <v>43167.040000000001</v>
      </c>
      <c r="L123" s="9">
        <v>1302.29</v>
      </c>
      <c r="M123" s="9">
        <v>0</v>
      </c>
      <c r="N123" s="9">
        <v>0</v>
      </c>
      <c r="O123" s="9">
        <v>1161.75</v>
      </c>
      <c r="P123" s="9">
        <v>0</v>
      </c>
      <c r="Q123" s="9">
        <v>0</v>
      </c>
      <c r="R123" s="9">
        <v>0</v>
      </c>
      <c r="S123" s="9">
        <v>42005.29</v>
      </c>
      <c r="T123" s="9">
        <v>1460.87</v>
      </c>
      <c r="U123" s="9">
        <v>253.93</v>
      </c>
      <c r="V123" s="9">
        <v>0</v>
      </c>
      <c r="W123" s="9">
        <v>289.14</v>
      </c>
      <c r="X123" s="9">
        <v>0</v>
      </c>
      <c r="Y123" s="9">
        <v>0</v>
      </c>
      <c r="Z123" s="9">
        <v>0</v>
      </c>
      <c r="AA123" s="9">
        <v>1425.66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29.1</v>
      </c>
      <c r="AN123" s="9">
        <v>0</v>
      </c>
      <c r="AO123" s="9">
        <v>0</v>
      </c>
      <c r="AP123" s="9">
        <v>98.61</v>
      </c>
      <c r="AQ123" s="9">
        <v>41.872999999999998</v>
      </c>
      <c r="AR123" s="9">
        <v>0</v>
      </c>
      <c r="AS123" s="9">
        <v>0</v>
      </c>
      <c r="AT123" s="9">
        <f>VLOOKUP(E123,[1]Aplicado!$C$807:$AL$1391,36,0)</f>
        <v>0</v>
      </c>
      <c r="AU123" s="9">
        <f t="shared" si="1"/>
        <v>1620.473</v>
      </c>
      <c r="AV123" s="9">
        <v>7509.92</v>
      </c>
      <c r="AW123" s="9">
        <v>1425.66</v>
      </c>
      <c r="AX123" s="10">
        <v>28</v>
      </c>
      <c r="AY123" s="10">
        <v>120</v>
      </c>
      <c r="AZ123" s="9">
        <v>162780</v>
      </c>
      <c r="BA123" s="9">
        <v>126880.11</v>
      </c>
      <c r="BB123" s="11">
        <v>0.9</v>
      </c>
      <c r="BC123" s="11">
        <v>0.297956559148633</v>
      </c>
      <c r="BD123" s="11">
        <v>8.25</v>
      </c>
      <c r="BE123" s="11"/>
      <c r="BF123" s="7"/>
      <c r="BG123" s="4"/>
      <c r="BH123" s="7" t="s">
        <v>353</v>
      </c>
      <c r="BI123" s="7" t="s">
        <v>8</v>
      </c>
      <c r="BJ123" s="7" t="s">
        <v>537</v>
      </c>
      <c r="BK123" s="7" t="s">
        <v>358</v>
      </c>
      <c r="BL123" s="5" t="s">
        <v>2</v>
      </c>
      <c r="BM123" s="11">
        <v>341000.12036812003</v>
      </c>
      <c r="BN123" s="5" t="s">
        <v>254</v>
      </c>
      <c r="BO123" s="11"/>
      <c r="BP123" s="12">
        <v>42514</v>
      </c>
      <c r="BQ123" s="12">
        <v>46166</v>
      </c>
      <c r="BR123" s="11">
        <v>652.71</v>
      </c>
      <c r="BS123" s="11">
        <v>0</v>
      </c>
      <c r="BT123" s="11">
        <v>43.11</v>
      </c>
    </row>
    <row r="124" spans="1:72" s="1" customFormat="1" ht="18.2" customHeight="1" x14ac:dyDescent="0.15">
      <c r="A124" s="13">
        <v>122</v>
      </c>
      <c r="B124" s="14" t="s">
        <v>351</v>
      </c>
      <c r="C124" s="14" t="s">
        <v>0</v>
      </c>
      <c r="D124" s="15">
        <v>45383</v>
      </c>
      <c r="E124" s="16" t="s">
        <v>274</v>
      </c>
      <c r="F124" s="17">
        <v>44</v>
      </c>
      <c r="G124" s="17">
        <v>43</v>
      </c>
      <c r="H124" s="18">
        <v>20017.04</v>
      </c>
      <c r="I124" s="18">
        <v>24605.13</v>
      </c>
      <c r="J124" s="18">
        <v>0</v>
      </c>
      <c r="K124" s="18">
        <v>44622.17</v>
      </c>
      <c r="L124" s="18">
        <v>625.95000000000005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44622.17</v>
      </c>
      <c r="T124" s="18">
        <v>10503.66</v>
      </c>
      <c r="U124" s="18">
        <v>137.59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10641.25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f>VLOOKUP(E124,[1]Aplicado!$C$807:$AL$1391,36,0)</f>
        <v>0</v>
      </c>
      <c r="AU124" s="18">
        <f t="shared" si="1"/>
        <v>0</v>
      </c>
      <c r="AV124" s="18">
        <v>25231.08</v>
      </c>
      <c r="AW124" s="18">
        <v>10641.25</v>
      </c>
      <c r="AX124" s="19">
        <v>0</v>
      </c>
      <c r="AY124" s="19">
        <v>120</v>
      </c>
      <c r="AZ124" s="18">
        <v>84020.7</v>
      </c>
      <c r="BA124" s="18">
        <v>62252.34</v>
      </c>
      <c r="BB124" s="20">
        <v>0.9</v>
      </c>
      <c r="BC124" s="20">
        <v>0.64511555710195001</v>
      </c>
      <c r="BD124" s="20">
        <v>8.25</v>
      </c>
      <c r="BE124" s="20"/>
      <c r="BF124" s="16"/>
      <c r="BG124" s="13"/>
      <c r="BH124" s="16" t="s">
        <v>533</v>
      </c>
      <c r="BI124" s="16" t="s">
        <v>8</v>
      </c>
      <c r="BJ124" s="16" t="s">
        <v>539</v>
      </c>
      <c r="BK124" s="16" t="s">
        <v>356</v>
      </c>
      <c r="BL124" s="14" t="s">
        <v>2</v>
      </c>
      <c r="BM124" s="20">
        <v>362244.02548076003</v>
      </c>
      <c r="BN124" s="14" t="s">
        <v>254</v>
      </c>
      <c r="BO124" s="20"/>
      <c r="BP124" s="21">
        <v>42587</v>
      </c>
      <c r="BQ124" s="21">
        <v>46239</v>
      </c>
      <c r="BR124" s="20">
        <v>4047.24</v>
      </c>
      <c r="BS124" s="20">
        <v>0</v>
      </c>
      <c r="BT124" s="20">
        <v>28.33</v>
      </c>
    </row>
    <row r="125" spans="1:72" s="1" customFormat="1" ht="18.2" customHeight="1" x14ac:dyDescent="0.15">
      <c r="A125" s="4">
        <v>123</v>
      </c>
      <c r="B125" s="5" t="s">
        <v>351</v>
      </c>
      <c r="C125" s="5" t="s">
        <v>0</v>
      </c>
      <c r="D125" s="6">
        <v>45383</v>
      </c>
      <c r="E125" s="7" t="s">
        <v>3</v>
      </c>
      <c r="F125" s="8">
        <v>13</v>
      </c>
      <c r="G125" s="8">
        <v>12</v>
      </c>
      <c r="H125" s="9">
        <v>14475.47</v>
      </c>
      <c r="I125" s="9">
        <v>6261.58</v>
      </c>
      <c r="J125" s="9">
        <v>0</v>
      </c>
      <c r="K125" s="9">
        <v>20737.05</v>
      </c>
      <c r="L125" s="9">
        <v>494.13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20737.05</v>
      </c>
      <c r="T125" s="9">
        <v>1595.46</v>
      </c>
      <c r="U125" s="9">
        <v>99.5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1694.96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f>VLOOKUP(E125,[1]Aplicado!$C$807:$AL$1391,36,0)</f>
        <v>0</v>
      </c>
      <c r="AU125" s="9">
        <f t="shared" si="1"/>
        <v>0</v>
      </c>
      <c r="AV125" s="9">
        <v>6755.71</v>
      </c>
      <c r="AW125" s="9">
        <v>1694.96</v>
      </c>
      <c r="AX125" s="10">
        <v>31</v>
      </c>
      <c r="AY125" s="10">
        <v>120</v>
      </c>
      <c r="AZ125" s="9">
        <v>79200</v>
      </c>
      <c r="BA125" s="9">
        <v>48399.29</v>
      </c>
      <c r="BB125" s="11">
        <v>0.9</v>
      </c>
      <c r="BC125" s="11">
        <v>0.38561195835723999</v>
      </c>
      <c r="BD125" s="11">
        <v>8.25</v>
      </c>
      <c r="BE125" s="11"/>
      <c r="BF125" s="7"/>
      <c r="BG125" s="4"/>
      <c r="BH125" s="7" t="s">
        <v>391</v>
      </c>
      <c r="BI125" s="7" t="s">
        <v>8</v>
      </c>
      <c r="BJ125" s="7" t="s">
        <v>540</v>
      </c>
      <c r="BK125" s="7" t="s">
        <v>356</v>
      </c>
      <c r="BL125" s="5" t="s">
        <v>2</v>
      </c>
      <c r="BM125" s="11">
        <v>168343.95253740001</v>
      </c>
      <c r="BN125" s="5" t="s">
        <v>254</v>
      </c>
      <c r="BO125" s="11"/>
      <c r="BP125" s="12">
        <v>42657</v>
      </c>
      <c r="BQ125" s="12">
        <v>46309</v>
      </c>
      <c r="BR125" s="11">
        <v>1074.3699999999999</v>
      </c>
      <c r="BS125" s="11">
        <v>0</v>
      </c>
      <c r="BT125" s="11">
        <v>28.33</v>
      </c>
    </row>
    <row r="126" spans="1:72" s="1" customFormat="1" ht="18.2" customHeight="1" x14ac:dyDescent="0.15">
      <c r="A126" s="13">
        <v>124</v>
      </c>
      <c r="B126" s="14" t="s">
        <v>27</v>
      </c>
      <c r="C126" s="14" t="s">
        <v>0</v>
      </c>
      <c r="D126" s="15">
        <v>45383</v>
      </c>
      <c r="E126" s="16" t="s">
        <v>541</v>
      </c>
      <c r="F126" s="17">
        <v>0</v>
      </c>
      <c r="G126" s="17">
        <v>0</v>
      </c>
      <c r="H126" s="18">
        <v>52714.559999999998</v>
      </c>
      <c r="I126" s="18">
        <v>0</v>
      </c>
      <c r="J126" s="18">
        <v>0</v>
      </c>
      <c r="K126" s="18">
        <v>52714.559999999998</v>
      </c>
      <c r="L126" s="18">
        <v>412.75</v>
      </c>
      <c r="M126" s="18">
        <v>0</v>
      </c>
      <c r="N126" s="18">
        <v>0</v>
      </c>
      <c r="O126" s="18">
        <v>0</v>
      </c>
      <c r="P126" s="18">
        <v>410.23</v>
      </c>
      <c r="Q126" s="18">
        <v>0</v>
      </c>
      <c r="R126" s="18">
        <v>0</v>
      </c>
      <c r="S126" s="18">
        <v>52304.33</v>
      </c>
      <c r="T126" s="18">
        <v>0</v>
      </c>
      <c r="U126" s="18">
        <v>362.41</v>
      </c>
      <c r="V126" s="18">
        <v>0</v>
      </c>
      <c r="W126" s="18">
        <v>0</v>
      </c>
      <c r="X126" s="18">
        <v>362.41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62.1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0.71699999999999997</v>
      </c>
      <c r="AR126" s="18">
        <v>0</v>
      </c>
      <c r="AS126" s="18">
        <v>0</v>
      </c>
      <c r="AT126" s="18">
        <f>VLOOKUP(E126,[1]Aplicado!$C$807:$AL$1391,36,0)</f>
        <v>0</v>
      </c>
      <c r="AU126" s="18">
        <f t="shared" si="1"/>
        <v>835.45700000000011</v>
      </c>
      <c r="AV126" s="18">
        <v>2.52</v>
      </c>
      <c r="AW126" s="18">
        <v>0</v>
      </c>
      <c r="AX126" s="19">
        <v>95</v>
      </c>
      <c r="AY126" s="19">
        <v>180</v>
      </c>
      <c r="AZ126" s="18">
        <v>100547</v>
      </c>
      <c r="BA126" s="18">
        <v>91459.06</v>
      </c>
      <c r="BB126" s="20">
        <v>0.89999799999999996</v>
      </c>
      <c r="BC126" s="20">
        <v>0.51469796859206696</v>
      </c>
      <c r="BD126" s="20">
        <v>8.25</v>
      </c>
      <c r="BE126" s="20"/>
      <c r="BF126" s="16"/>
      <c r="BG126" s="13"/>
      <c r="BH126" s="16" t="s">
        <v>440</v>
      </c>
      <c r="BI126" s="16" t="s">
        <v>8</v>
      </c>
      <c r="BJ126" s="16" t="s">
        <v>542</v>
      </c>
      <c r="BK126" s="16" t="s">
        <v>1</v>
      </c>
      <c r="BL126" s="14" t="s">
        <v>2</v>
      </c>
      <c r="BM126" s="20">
        <v>424608.01546124002</v>
      </c>
      <c r="BN126" s="14" t="s">
        <v>254</v>
      </c>
      <c r="BO126" s="20"/>
      <c r="BP126" s="21">
        <v>42748</v>
      </c>
      <c r="BQ126" s="21">
        <v>48226</v>
      </c>
      <c r="BR126" s="20">
        <v>0</v>
      </c>
      <c r="BS126" s="20">
        <v>0</v>
      </c>
      <c r="BT126" s="20">
        <v>43.11</v>
      </c>
    </row>
    <row r="127" spans="1:72" s="1" customFormat="1" ht="18.2" customHeight="1" x14ac:dyDescent="0.15">
      <c r="A127" s="4">
        <v>125</v>
      </c>
      <c r="B127" s="5" t="s">
        <v>351</v>
      </c>
      <c r="C127" s="5" t="s">
        <v>0</v>
      </c>
      <c r="D127" s="6">
        <v>45383</v>
      </c>
      <c r="E127" s="7" t="s">
        <v>543</v>
      </c>
      <c r="F127" s="8">
        <v>10</v>
      </c>
      <c r="G127" s="8">
        <v>9</v>
      </c>
      <c r="H127" s="9">
        <v>39647.050000000003</v>
      </c>
      <c r="I127" s="9">
        <v>2992.44</v>
      </c>
      <c r="J127" s="9">
        <v>0</v>
      </c>
      <c r="K127" s="9">
        <v>42639.49</v>
      </c>
      <c r="L127" s="9">
        <v>311.08999999999997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42639.49</v>
      </c>
      <c r="T127" s="9">
        <v>2782.99</v>
      </c>
      <c r="U127" s="9">
        <v>272.56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3055.55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f>VLOOKUP(E127,[1]Aplicado!$C$807:$AL$1391,36,0)</f>
        <v>0</v>
      </c>
      <c r="AU127" s="9">
        <f t="shared" si="1"/>
        <v>0</v>
      </c>
      <c r="AV127" s="9">
        <v>3303.53</v>
      </c>
      <c r="AW127" s="9">
        <v>3055.55</v>
      </c>
      <c r="AX127" s="10">
        <v>93</v>
      </c>
      <c r="AY127" s="10">
        <v>180</v>
      </c>
      <c r="AZ127" s="9">
        <v>88000</v>
      </c>
      <c r="BA127" s="9">
        <v>60161.34</v>
      </c>
      <c r="BB127" s="11">
        <v>0.85</v>
      </c>
      <c r="BC127" s="11">
        <v>0.60243948189983798</v>
      </c>
      <c r="BD127" s="11">
        <v>8.25</v>
      </c>
      <c r="BE127" s="11"/>
      <c r="BF127" s="7"/>
      <c r="BG127" s="4"/>
      <c r="BH127" s="7" t="s">
        <v>433</v>
      </c>
      <c r="BI127" s="7" t="s">
        <v>8</v>
      </c>
      <c r="BJ127" s="7" t="s">
        <v>8</v>
      </c>
      <c r="BK127" s="7" t="s">
        <v>356</v>
      </c>
      <c r="BL127" s="5" t="s">
        <v>2</v>
      </c>
      <c r="BM127" s="11">
        <v>346148.57372571999</v>
      </c>
      <c r="BN127" s="5" t="s">
        <v>254</v>
      </c>
      <c r="BO127" s="11"/>
      <c r="BP127" s="12">
        <v>42695</v>
      </c>
      <c r="BQ127" s="12">
        <v>48173</v>
      </c>
      <c r="BR127" s="11">
        <v>729.59</v>
      </c>
      <c r="BS127" s="11">
        <v>0</v>
      </c>
      <c r="BT127" s="11">
        <v>43.11</v>
      </c>
    </row>
    <row r="128" spans="1:72" s="1" customFormat="1" ht="18.2" customHeight="1" x14ac:dyDescent="0.15">
      <c r="A128" s="13">
        <v>126</v>
      </c>
      <c r="B128" s="14" t="s">
        <v>351</v>
      </c>
      <c r="C128" s="14" t="s">
        <v>0</v>
      </c>
      <c r="D128" s="15">
        <v>45383</v>
      </c>
      <c r="E128" s="16" t="s">
        <v>544</v>
      </c>
      <c r="F128" s="17">
        <v>0</v>
      </c>
      <c r="G128" s="17">
        <v>0</v>
      </c>
      <c r="H128" s="18">
        <v>32412.37</v>
      </c>
      <c r="I128" s="18">
        <v>0</v>
      </c>
      <c r="J128" s="18">
        <v>0</v>
      </c>
      <c r="K128" s="18">
        <v>32412.37</v>
      </c>
      <c r="L128" s="18">
        <v>249.04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32412.37</v>
      </c>
      <c r="T128" s="18">
        <v>0</v>
      </c>
      <c r="U128" s="18">
        <v>222.84</v>
      </c>
      <c r="V128" s="18">
        <v>0</v>
      </c>
      <c r="W128" s="18">
        <v>0</v>
      </c>
      <c r="X128" s="18">
        <v>96.66</v>
      </c>
      <c r="Y128" s="18">
        <v>0</v>
      </c>
      <c r="Z128" s="18">
        <v>0</v>
      </c>
      <c r="AA128" s="18">
        <v>126.18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33.06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129.48588000000001</v>
      </c>
      <c r="AT128" s="18">
        <f>VLOOKUP(E128,[1]Aplicado!$C$807:$AL$1391,36,0)</f>
        <v>0</v>
      </c>
      <c r="AU128" s="18">
        <f t="shared" si="1"/>
        <v>0.23411999999999011</v>
      </c>
      <c r="AV128" s="18">
        <v>249.04</v>
      </c>
      <c r="AW128" s="18">
        <v>126.18</v>
      </c>
      <c r="AX128" s="19">
        <v>95</v>
      </c>
      <c r="AY128" s="19">
        <v>180</v>
      </c>
      <c r="AZ128" s="18">
        <v>88000</v>
      </c>
      <c r="BA128" s="18">
        <v>54438.44</v>
      </c>
      <c r="BB128" s="20">
        <v>0.75</v>
      </c>
      <c r="BC128" s="20">
        <v>0.44654618133804003</v>
      </c>
      <c r="BD128" s="20">
        <v>8.25</v>
      </c>
      <c r="BE128" s="20"/>
      <c r="BF128" s="16"/>
      <c r="BG128" s="13"/>
      <c r="BH128" s="16" t="s">
        <v>387</v>
      </c>
      <c r="BI128" s="16" t="s">
        <v>8</v>
      </c>
      <c r="BJ128" s="16" t="s">
        <v>545</v>
      </c>
      <c r="BK128" s="16" t="s">
        <v>1</v>
      </c>
      <c r="BL128" s="14" t="s">
        <v>2</v>
      </c>
      <c r="BM128" s="20">
        <v>263124.52720636001</v>
      </c>
      <c r="BN128" s="14" t="s">
        <v>254</v>
      </c>
      <c r="BO128" s="20"/>
      <c r="BP128" s="21">
        <v>42746</v>
      </c>
      <c r="BQ128" s="21">
        <v>48224</v>
      </c>
      <c r="BR128" s="20">
        <v>0</v>
      </c>
      <c r="BS128" s="20">
        <v>0</v>
      </c>
      <c r="BT128" s="20">
        <v>28.33</v>
      </c>
    </row>
    <row r="129" spans="1:72" s="1" customFormat="1" ht="18.2" customHeight="1" x14ac:dyDescent="0.15">
      <c r="A129" s="4">
        <v>127</v>
      </c>
      <c r="B129" s="5" t="s">
        <v>351</v>
      </c>
      <c r="C129" s="5" t="s">
        <v>0</v>
      </c>
      <c r="D129" s="6">
        <v>45383</v>
      </c>
      <c r="E129" s="7" t="s">
        <v>546</v>
      </c>
      <c r="F129" s="8">
        <v>0</v>
      </c>
      <c r="G129" s="8">
        <v>0</v>
      </c>
      <c r="H129" s="9">
        <v>55924.23</v>
      </c>
      <c r="I129" s="9">
        <v>0</v>
      </c>
      <c r="J129" s="9">
        <v>0</v>
      </c>
      <c r="K129" s="9">
        <v>55924.23</v>
      </c>
      <c r="L129" s="9">
        <v>425.51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55924.23</v>
      </c>
      <c r="T129" s="9">
        <v>0</v>
      </c>
      <c r="U129" s="9">
        <v>384.48</v>
      </c>
      <c r="V129" s="9">
        <v>0</v>
      </c>
      <c r="W129" s="9">
        <v>0</v>
      </c>
      <c r="X129" s="9">
        <v>37.36</v>
      </c>
      <c r="Y129" s="9">
        <v>0</v>
      </c>
      <c r="Z129" s="9">
        <v>0</v>
      </c>
      <c r="AA129" s="9">
        <v>347.12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56.74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93.930447000000001</v>
      </c>
      <c r="AT129" s="9">
        <f>VLOOKUP(E129,[1]Aplicado!$C$807:$AL$1391,36,0)</f>
        <v>0</v>
      </c>
      <c r="AU129" s="9">
        <f t="shared" si="1"/>
        <v>0.16955300000000051</v>
      </c>
      <c r="AV129" s="9">
        <v>425.51</v>
      </c>
      <c r="AW129" s="9">
        <v>347.12</v>
      </c>
      <c r="AX129" s="10">
        <v>95</v>
      </c>
      <c r="AY129" s="10">
        <v>180</v>
      </c>
      <c r="AZ129" s="9">
        <v>90000</v>
      </c>
      <c r="BA129" s="9">
        <v>61964.83</v>
      </c>
      <c r="BB129" s="11">
        <v>0.9</v>
      </c>
      <c r="BC129" s="11">
        <v>0.81226410207209498</v>
      </c>
      <c r="BD129" s="11">
        <v>8.25</v>
      </c>
      <c r="BE129" s="11"/>
      <c r="BF129" s="7"/>
      <c r="BG129" s="4"/>
      <c r="BH129" s="7" t="s">
        <v>395</v>
      </c>
      <c r="BI129" s="7" t="s">
        <v>8</v>
      </c>
      <c r="BJ129" s="7" t="s">
        <v>8</v>
      </c>
      <c r="BK129" s="7" t="s">
        <v>1</v>
      </c>
      <c r="BL129" s="5" t="s">
        <v>2</v>
      </c>
      <c r="BM129" s="11">
        <v>453994.46501843998</v>
      </c>
      <c r="BN129" s="5" t="s">
        <v>254</v>
      </c>
      <c r="BO129" s="11"/>
      <c r="BP129" s="12">
        <v>42759</v>
      </c>
      <c r="BQ129" s="12">
        <v>48237</v>
      </c>
      <c r="BR129" s="11">
        <v>0</v>
      </c>
      <c r="BS129" s="11">
        <v>0</v>
      </c>
      <c r="BT129" s="11">
        <v>43.11</v>
      </c>
    </row>
    <row r="130" spans="1:72" s="1" customFormat="1" ht="18.2" customHeight="1" x14ac:dyDescent="0.15">
      <c r="A130" s="13">
        <v>128</v>
      </c>
      <c r="B130" s="14" t="s">
        <v>351</v>
      </c>
      <c r="C130" s="14" t="s">
        <v>0</v>
      </c>
      <c r="D130" s="15">
        <v>45383</v>
      </c>
      <c r="E130" s="16" t="s">
        <v>548</v>
      </c>
      <c r="F130" s="17">
        <v>4</v>
      </c>
      <c r="G130" s="17">
        <v>3</v>
      </c>
      <c r="H130" s="18">
        <v>47945.64</v>
      </c>
      <c r="I130" s="18">
        <v>1388.85</v>
      </c>
      <c r="J130" s="18">
        <v>0</v>
      </c>
      <c r="K130" s="18">
        <v>49334.49</v>
      </c>
      <c r="L130" s="18">
        <v>354.36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49334.49</v>
      </c>
      <c r="T130" s="18">
        <v>1344.75</v>
      </c>
      <c r="U130" s="18">
        <v>329.61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1674.36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f>VLOOKUP(E130,[1]Aplicado!$C$807:$AL$1391,36,0)</f>
        <v>0</v>
      </c>
      <c r="AU130" s="18">
        <f t="shared" si="1"/>
        <v>0</v>
      </c>
      <c r="AV130" s="18">
        <v>1743.21</v>
      </c>
      <c r="AW130" s="18">
        <v>1674.36</v>
      </c>
      <c r="AX130" s="19">
        <v>97</v>
      </c>
      <c r="AY130" s="19">
        <v>180</v>
      </c>
      <c r="AZ130" s="18">
        <v>84716.479999999996</v>
      </c>
      <c r="BA130" s="18">
        <v>70502.17</v>
      </c>
      <c r="BB130" s="20">
        <v>0.9</v>
      </c>
      <c r="BC130" s="20">
        <v>0.62978261520177303</v>
      </c>
      <c r="BD130" s="20">
        <v>8.25</v>
      </c>
      <c r="BE130" s="20"/>
      <c r="BF130" s="16"/>
      <c r="BG130" s="13"/>
      <c r="BH130" s="16" t="s">
        <v>440</v>
      </c>
      <c r="BI130" s="16" t="s">
        <v>8</v>
      </c>
      <c r="BJ130" s="16" t="s">
        <v>549</v>
      </c>
      <c r="BK130" s="16" t="s">
        <v>358</v>
      </c>
      <c r="BL130" s="14" t="s">
        <v>2</v>
      </c>
      <c r="BM130" s="20">
        <v>400498.77118571999</v>
      </c>
      <c r="BN130" s="14" t="s">
        <v>254</v>
      </c>
      <c r="BO130" s="20"/>
      <c r="BP130" s="21">
        <v>42802</v>
      </c>
      <c r="BQ130" s="21">
        <v>48281</v>
      </c>
      <c r="BR130" s="20">
        <v>400.68</v>
      </c>
      <c r="BS130" s="20">
        <v>0</v>
      </c>
      <c r="BT130" s="20">
        <v>28.33</v>
      </c>
    </row>
    <row r="131" spans="1:72" s="1" customFormat="1" ht="18.2" customHeight="1" x14ac:dyDescent="0.15">
      <c r="A131" s="4">
        <v>129</v>
      </c>
      <c r="B131" s="5" t="s">
        <v>27</v>
      </c>
      <c r="C131" s="5" t="s">
        <v>0</v>
      </c>
      <c r="D131" s="6">
        <v>45383</v>
      </c>
      <c r="E131" s="7" t="s">
        <v>550</v>
      </c>
      <c r="F131" s="8">
        <v>0</v>
      </c>
      <c r="G131" s="8">
        <v>0</v>
      </c>
      <c r="H131" s="9">
        <v>41579.97</v>
      </c>
      <c r="I131" s="9">
        <v>0</v>
      </c>
      <c r="J131" s="9">
        <v>0</v>
      </c>
      <c r="K131" s="9">
        <v>41579.97</v>
      </c>
      <c r="L131" s="9">
        <v>307.23</v>
      </c>
      <c r="M131" s="9">
        <v>0</v>
      </c>
      <c r="N131" s="9">
        <v>0</v>
      </c>
      <c r="O131" s="9">
        <v>0</v>
      </c>
      <c r="P131" s="9">
        <v>307.23</v>
      </c>
      <c r="Q131" s="9">
        <v>0</v>
      </c>
      <c r="R131" s="9">
        <v>0</v>
      </c>
      <c r="S131" s="9">
        <v>41272.74</v>
      </c>
      <c r="T131" s="9">
        <v>0</v>
      </c>
      <c r="U131" s="9">
        <v>285.86</v>
      </c>
      <c r="V131" s="9">
        <v>0</v>
      </c>
      <c r="W131" s="9">
        <v>0</v>
      </c>
      <c r="X131" s="9">
        <v>285.86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41.55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633.49251800000002</v>
      </c>
      <c r="AT131" s="9">
        <f>VLOOKUP(E131,[1]Aplicado!$C$807:$AL$1391,36,0)</f>
        <v>0</v>
      </c>
      <c r="AU131" s="9">
        <f t="shared" ref="AU131:AU194" si="2">AR131-AS131-AT131+AQ131+AP131+AO131+AM131+AJ131+AI131+AH131+AG131+AB131+X131+W131+R131+Q131+P131+O131-J131+AF131</f>
        <v>1.1474819999999681</v>
      </c>
      <c r="AV131" s="9">
        <v>0</v>
      </c>
      <c r="AW131" s="9">
        <v>0</v>
      </c>
      <c r="AX131" s="10">
        <v>97</v>
      </c>
      <c r="AY131" s="10">
        <v>180</v>
      </c>
      <c r="AZ131" s="9">
        <v>110925</v>
      </c>
      <c r="BA131" s="9">
        <v>61134.85</v>
      </c>
      <c r="BB131" s="11">
        <v>0.80373000000000006</v>
      </c>
      <c r="BC131" s="11">
        <v>0.54260604745411201</v>
      </c>
      <c r="BD131" s="11">
        <v>8.25</v>
      </c>
      <c r="BE131" s="11"/>
      <c r="BF131" s="7"/>
      <c r="BG131" s="4"/>
      <c r="BH131" s="7" t="s">
        <v>446</v>
      </c>
      <c r="BI131" s="7" t="s">
        <v>8</v>
      </c>
      <c r="BJ131" s="7" t="s">
        <v>551</v>
      </c>
      <c r="BK131" s="7" t="s">
        <v>1</v>
      </c>
      <c r="BL131" s="5" t="s">
        <v>2</v>
      </c>
      <c r="BM131" s="11">
        <v>335053.25895672</v>
      </c>
      <c r="BN131" s="5" t="s">
        <v>254</v>
      </c>
      <c r="BO131" s="11"/>
      <c r="BP131" s="12">
        <v>42803</v>
      </c>
      <c r="BQ131" s="12">
        <v>48282</v>
      </c>
      <c r="BR131" s="11">
        <v>0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95</v>
      </c>
      <c r="C132" s="14" t="s">
        <v>0</v>
      </c>
      <c r="D132" s="15">
        <v>45383</v>
      </c>
      <c r="E132" s="16" t="s">
        <v>553</v>
      </c>
      <c r="F132" s="17">
        <v>0</v>
      </c>
      <c r="G132" s="17">
        <v>0</v>
      </c>
      <c r="H132" s="18">
        <v>25969.07</v>
      </c>
      <c r="I132" s="18">
        <v>0</v>
      </c>
      <c r="J132" s="18">
        <v>0</v>
      </c>
      <c r="K132" s="18">
        <v>25969.07</v>
      </c>
      <c r="L132" s="18">
        <v>664.73</v>
      </c>
      <c r="M132" s="18">
        <v>0</v>
      </c>
      <c r="N132" s="18">
        <v>0</v>
      </c>
      <c r="O132" s="18">
        <v>0</v>
      </c>
      <c r="P132" s="18">
        <v>664.73</v>
      </c>
      <c r="Q132" s="18">
        <v>0</v>
      </c>
      <c r="R132" s="18">
        <v>0</v>
      </c>
      <c r="S132" s="18">
        <v>25304.34</v>
      </c>
      <c r="T132" s="18">
        <v>0</v>
      </c>
      <c r="U132" s="18">
        <v>178.54</v>
      </c>
      <c r="V132" s="18">
        <v>0</v>
      </c>
      <c r="W132" s="18">
        <v>0</v>
      </c>
      <c r="X132" s="18">
        <v>178.54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46.73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826.79808400000002</v>
      </c>
      <c r="AT132" s="18">
        <f>VLOOKUP(E132,[1]Aplicado!$C$807:$AL$1391,36,0)</f>
        <v>0</v>
      </c>
      <c r="AU132" s="18">
        <f t="shared" si="2"/>
        <v>63.201915999999983</v>
      </c>
      <c r="AV132" s="18">
        <v>0</v>
      </c>
      <c r="AW132" s="18">
        <v>0</v>
      </c>
      <c r="AX132" s="19">
        <v>38</v>
      </c>
      <c r="AY132" s="19">
        <v>120</v>
      </c>
      <c r="AZ132" s="18">
        <v>197161</v>
      </c>
      <c r="BA132" s="18">
        <v>68752.899999999994</v>
      </c>
      <c r="BB132" s="20">
        <v>0.90000100000000005</v>
      </c>
      <c r="BC132" s="20">
        <v>0.33124321016771702</v>
      </c>
      <c r="BD132" s="20">
        <v>8.25</v>
      </c>
      <c r="BE132" s="20"/>
      <c r="BF132" s="16"/>
      <c r="BG132" s="13"/>
      <c r="BH132" s="16" t="s">
        <v>367</v>
      </c>
      <c r="BI132" s="16" t="s">
        <v>8</v>
      </c>
      <c r="BJ132" s="16" t="s">
        <v>369</v>
      </c>
      <c r="BK132" s="16" t="s">
        <v>1</v>
      </c>
      <c r="BL132" s="14" t="s">
        <v>2</v>
      </c>
      <c r="BM132" s="20">
        <v>205421.34064151999</v>
      </c>
      <c r="BN132" s="14" t="s">
        <v>254</v>
      </c>
      <c r="BO132" s="20"/>
      <c r="BP132" s="21">
        <v>42830</v>
      </c>
      <c r="BQ132" s="21">
        <v>46482</v>
      </c>
      <c r="BR132" s="20">
        <v>0</v>
      </c>
      <c r="BS132" s="20">
        <v>0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351</v>
      </c>
      <c r="C133" s="5" t="s">
        <v>0</v>
      </c>
      <c r="D133" s="6">
        <v>45383</v>
      </c>
      <c r="E133" s="7" t="s">
        <v>6</v>
      </c>
      <c r="F133" s="8">
        <v>0</v>
      </c>
      <c r="G133" s="8">
        <v>0</v>
      </c>
      <c r="H133" s="9">
        <v>17286.7</v>
      </c>
      <c r="I133" s="9">
        <v>1.65</v>
      </c>
      <c r="J133" s="9">
        <v>1.32</v>
      </c>
      <c r="K133" s="9">
        <v>17288.349999999999</v>
      </c>
      <c r="L133" s="9">
        <v>399.61</v>
      </c>
      <c r="M133" s="9">
        <v>0</v>
      </c>
      <c r="N133" s="9">
        <v>0</v>
      </c>
      <c r="O133" s="9">
        <v>1.65</v>
      </c>
      <c r="P133" s="9">
        <v>399.61</v>
      </c>
      <c r="Q133" s="9">
        <v>0.69</v>
      </c>
      <c r="R133" s="9">
        <v>0</v>
      </c>
      <c r="S133" s="9">
        <v>16886.400000000001</v>
      </c>
      <c r="T133" s="9">
        <v>0</v>
      </c>
      <c r="U133" s="9">
        <v>118.84</v>
      </c>
      <c r="V133" s="9">
        <v>0</v>
      </c>
      <c r="W133" s="9">
        <v>0</v>
      </c>
      <c r="X133" s="9">
        <v>118.84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28.37</v>
      </c>
      <c r="AG133" s="9">
        <v>0</v>
      </c>
      <c r="AH133" s="9">
        <v>0</v>
      </c>
      <c r="AI133" s="9">
        <v>28.73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0.629</v>
      </c>
      <c r="AR133" s="9">
        <v>0</v>
      </c>
      <c r="AS133" s="9">
        <v>0</v>
      </c>
      <c r="AT133" s="9">
        <f>VLOOKUP(E133,[1]Aplicado!$C$807:$AL$1391,36,0)</f>
        <v>28.37</v>
      </c>
      <c r="AU133" s="9">
        <f t="shared" si="2"/>
        <v>548.82899999999995</v>
      </c>
      <c r="AV133" s="9">
        <v>0</v>
      </c>
      <c r="AW133" s="9">
        <v>0</v>
      </c>
      <c r="AX133" s="10">
        <v>41</v>
      </c>
      <c r="AY133" s="10">
        <v>120</v>
      </c>
      <c r="AZ133" s="9">
        <v>61548</v>
      </c>
      <c r="BA133" s="9">
        <v>42269.85</v>
      </c>
      <c r="BB133" s="11">
        <v>0.89999399999999996</v>
      </c>
      <c r="BC133" s="11">
        <v>0.35953897829303899</v>
      </c>
      <c r="BD133" s="11">
        <v>8.25</v>
      </c>
      <c r="BE133" s="11"/>
      <c r="BF133" s="7"/>
      <c r="BG133" s="4"/>
      <c r="BH133" s="7" t="s">
        <v>367</v>
      </c>
      <c r="BI133" s="7" t="s">
        <v>8</v>
      </c>
      <c r="BJ133" s="7" t="s">
        <v>554</v>
      </c>
      <c r="BK133" s="7" t="s">
        <v>1</v>
      </c>
      <c r="BL133" s="5" t="s">
        <v>2</v>
      </c>
      <c r="BM133" s="11">
        <v>137084.26801920001</v>
      </c>
      <c r="BN133" s="5" t="s">
        <v>254</v>
      </c>
      <c r="BO133" s="11"/>
      <c r="BP133" s="12">
        <v>42865</v>
      </c>
      <c r="BQ133" s="12">
        <v>46517</v>
      </c>
      <c r="BR133" s="11">
        <v>0</v>
      </c>
      <c r="BS133" s="11">
        <v>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27</v>
      </c>
      <c r="C134" s="14" t="s">
        <v>0</v>
      </c>
      <c r="D134" s="15">
        <v>45383</v>
      </c>
      <c r="E134" s="16" t="s">
        <v>4</v>
      </c>
      <c r="F134" s="17">
        <v>0</v>
      </c>
      <c r="G134" s="17">
        <v>0</v>
      </c>
      <c r="H134" s="18">
        <v>46528.38</v>
      </c>
      <c r="I134" s="18">
        <v>7.31</v>
      </c>
      <c r="J134" s="18">
        <v>0</v>
      </c>
      <c r="K134" s="18">
        <v>46535.69</v>
      </c>
      <c r="L134" s="18">
        <v>329.61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46535.69</v>
      </c>
      <c r="T134" s="18">
        <v>0</v>
      </c>
      <c r="U134" s="18">
        <v>319.88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319.88</v>
      </c>
      <c r="AB134" s="18">
        <v>0</v>
      </c>
      <c r="AC134" s="18">
        <v>0</v>
      </c>
      <c r="AD134" s="18">
        <v>0</v>
      </c>
      <c r="AE134" s="18">
        <v>0</v>
      </c>
      <c r="AF134" s="18">
        <v>43.16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f>VLOOKUP(E134,[1]Aplicado!$C$807:$AL$1391,36,0)</f>
        <v>43.16</v>
      </c>
      <c r="AU134" s="18">
        <f t="shared" si="2"/>
        <v>0</v>
      </c>
      <c r="AV134" s="18">
        <v>336.92</v>
      </c>
      <c r="AW134" s="18">
        <v>319.88</v>
      </c>
      <c r="AX134" s="19">
        <v>100</v>
      </c>
      <c r="AY134" s="19">
        <v>180</v>
      </c>
      <c r="AZ134" s="18">
        <v>100257</v>
      </c>
      <c r="BA134" s="18">
        <v>66947.759999999995</v>
      </c>
      <c r="BB134" s="20">
        <v>0.90000100000000005</v>
      </c>
      <c r="BC134" s="20">
        <v>0.62559475530906505</v>
      </c>
      <c r="BD134" s="20">
        <v>8.25</v>
      </c>
      <c r="BE134" s="20"/>
      <c r="BF134" s="16"/>
      <c r="BG134" s="13"/>
      <c r="BH134" s="16" t="s">
        <v>395</v>
      </c>
      <c r="BI134" s="16" t="s">
        <v>8</v>
      </c>
      <c r="BJ134" s="16" t="s">
        <v>8</v>
      </c>
      <c r="BK134" s="16" t="s">
        <v>1</v>
      </c>
      <c r="BL134" s="14" t="s">
        <v>2</v>
      </c>
      <c r="BM134" s="20">
        <v>377778.03441932</v>
      </c>
      <c r="BN134" s="14" t="s">
        <v>254</v>
      </c>
      <c r="BO134" s="20"/>
      <c r="BP134" s="21">
        <v>42891</v>
      </c>
      <c r="BQ134" s="21">
        <v>48370</v>
      </c>
      <c r="BR134" s="20">
        <v>45.5</v>
      </c>
      <c r="BS134" s="20">
        <v>0</v>
      </c>
      <c r="BT134" s="20">
        <v>28.33</v>
      </c>
    </row>
    <row r="135" spans="1:72" s="1" customFormat="1" ht="18.2" customHeight="1" x14ac:dyDescent="0.15">
      <c r="A135" s="4">
        <v>133</v>
      </c>
      <c r="B135" s="5" t="s">
        <v>95</v>
      </c>
      <c r="C135" s="5" t="s">
        <v>0</v>
      </c>
      <c r="D135" s="6">
        <v>45383</v>
      </c>
      <c r="E135" s="7" t="s">
        <v>555</v>
      </c>
      <c r="F135" s="8">
        <v>0</v>
      </c>
      <c r="G135" s="8">
        <v>0</v>
      </c>
      <c r="H135" s="9">
        <v>28047.37</v>
      </c>
      <c r="I135" s="9">
        <v>0</v>
      </c>
      <c r="J135" s="9">
        <v>0</v>
      </c>
      <c r="K135" s="9">
        <v>28047.37</v>
      </c>
      <c r="L135" s="9">
        <v>629.5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28047.37</v>
      </c>
      <c r="T135" s="9">
        <v>0</v>
      </c>
      <c r="U135" s="9">
        <v>192.83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192.83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3.28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3.274194</v>
      </c>
      <c r="AT135" s="9">
        <f>VLOOKUP(E135,[1]Aplicado!$C$807:$AL$1391,36,0)</f>
        <v>0</v>
      </c>
      <c r="AU135" s="9">
        <f t="shared" si="2"/>
        <v>5.8059999999997558E-3</v>
      </c>
      <c r="AV135" s="9">
        <v>629.5</v>
      </c>
      <c r="AW135" s="9">
        <v>192.83</v>
      </c>
      <c r="AX135" s="10">
        <v>43</v>
      </c>
      <c r="AY135" s="10">
        <v>120</v>
      </c>
      <c r="AZ135" s="9">
        <v>239400.01969099999</v>
      </c>
      <c r="BA135" s="9">
        <v>67045.56</v>
      </c>
      <c r="BB135" s="11">
        <v>0.9</v>
      </c>
      <c r="BC135" s="11">
        <v>0.37649969662420602</v>
      </c>
      <c r="BD135" s="11">
        <v>8.25</v>
      </c>
      <c r="BE135" s="11"/>
      <c r="BF135" s="7"/>
      <c r="BG135" s="4"/>
      <c r="BH135" s="7" t="s">
        <v>422</v>
      </c>
      <c r="BI135" s="7" t="s">
        <v>8</v>
      </c>
      <c r="BJ135" s="7" t="s">
        <v>556</v>
      </c>
      <c r="BK135" s="7" t="s">
        <v>1</v>
      </c>
      <c r="BL135" s="5" t="s">
        <v>2</v>
      </c>
      <c r="BM135" s="11">
        <v>227689.33498635999</v>
      </c>
      <c r="BN135" s="5" t="s">
        <v>254</v>
      </c>
      <c r="BO135" s="11"/>
      <c r="BP135" s="12">
        <v>42891</v>
      </c>
      <c r="BQ135" s="12">
        <v>46543</v>
      </c>
      <c r="BR135" s="11">
        <v>42.3</v>
      </c>
      <c r="BS135" s="11">
        <v>0</v>
      </c>
      <c r="BT135" s="11">
        <v>28.33</v>
      </c>
    </row>
    <row r="136" spans="1:72" s="1" customFormat="1" ht="18.2" customHeight="1" x14ac:dyDescent="0.15">
      <c r="A136" s="13">
        <v>134</v>
      </c>
      <c r="B136" s="14" t="s">
        <v>351</v>
      </c>
      <c r="C136" s="14" t="s">
        <v>0</v>
      </c>
      <c r="D136" s="15">
        <v>45383</v>
      </c>
      <c r="E136" s="16" t="s">
        <v>5</v>
      </c>
      <c r="F136" s="17">
        <v>0</v>
      </c>
      <c r="G136" s="17">
        <v>0</v>
      </c>
      <c r="H136" s="18">
        <v>17990.830000000002</v>
      </c>
      <c r="I136" s="18">
        <v>268.32</v>
      </c>
      <c r="J136" s="18">
        <v>0</v>
      </c>
      <c r="K136" s="18">
        <v>18259.150000000001</v>
      </c>
      <c r="L136" s="18">
        <v>403.8</v>
      </c>
      <c r="M136" s="18">
        <v>0</v>
      </c>
      <c r="N136" s="18">
        <v>0</v>
      </c>
      <c r="O136" s="18">
        <v>268.32</v>
      </c>
      <c r="P136" s="18">
        <v>0</v>
      </c>
      <c r="Q136" s="18">
        <v>0</v>
      </c>
      <c r="R136" s="18">
        <v>0</v>
      </c>
      <c r="S136" s="18">
        <v>17990.830000000002</v>
      </c>
      <c r="T136" s="18">
        <v>0</v>
      </c>
      <c r="U136" s="18">
        <v>123.69</v>
      </c>
      <c r="V136" s="18">
        <v>0</v>
      </c>
      <c r="W136" s="18">
        <v>0</v>
      </c>
      <c r="X136" s="18">
        <v>91.01</v>
      </c>
      <c r="Y136" s="18">
        <v>0</v>
      </c>
      <c r="Z136" s="18">
        <v>0</v>
      </c>
      <c r="AA136" s="18">
        <v>32.68</v>
      </c>
      <c r="AB136" s="18">
        <v>0</v>
      </c>
      <c r="AC136" s="18">
        <v>0</v>
      </c>
      <c r="AD136" s="18">
        <v>0</v>
      </c>
      <c r="AE136" s="18">
        <v>0</v>
      </c>
      <c r="AF136" s="18">
        <v>43.16</v>
      </c>
      <c r="AG136" s="18">
        <v>0</v>
      </c>
      <c r="AH136" s="18">
        <v>0</v>
      </c>
      <c r="AI136" s="18">
        <v>29.23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0.77400000000000002</v>
      </c>
      <c r="AR136" s="18">
        <v>0</v>
      </c>
      <c r="AS136" s="18">
        <v>0</v>
      </c>
      <c r="AT136" s="18">
        <f>VLOOKUP(E136,[1]Aplicado!$C$807:$AL$1391,36,0)</f>
        <v>0</v>
      </c>
      <c r="AU136" s="18">
        <f t="shared" si="2"/>
        <v>432.49400000000003</v>
      </c>
      <c r="AV136" s="18">
        <v>403.8</v>
      </c>
      <c r="AW136" s="18">
        <v>32.68</v>
      </c>
      <c r="AX136" s="19">
        <v>40</v>
      </c>
      <c r="AY136" s="19">
        <v>120</v>
      </c>
      <c r="AZ136" s="18">
        <v>71500</v>
      </c>
      <c r="BA136" s="18">
        <v>43006.68</v>
      </c>
      <c r="BB136" s="20">
        <v>0.9</v>
      </c>
      <c r="BC136" s="20">
        <v>0.37649376794488698</v>
      </c>
      <c r="BD136" s="20">
        <v>8.25</v>
      </c>
      <c r="BE136" s="20"/>
      <c r="BF136" s="16"/>
      <c r="BG136" s="13"/>
      <c r="BH136" s="16" t="s">
        <v>353</v>
      </c>
      <c r="BI136" s="16" t="s">
        <v>8</v>
      </c>
      <c r="BJ136" s="16" t="s">
        <v>8</v>
      </c>
      <c r="BK136" s="16" t="s">
        <v>1</v>
      </c>
      <c r="BL136" s="14" t="s">
        <v>2</v>
      </c>
      <c r="BM136" s="20">
        <v>146050.06168324</v>
      </c>
      <c r="BN136" s="14" t="s">
        <v>254</v>
      </c>
      <c r="BO136" s="20"/>
      <c r="BP136" s="21">
        <v>42900</v>
      </c>
      <c r="BQ136" s="21">
        <v>46552</v>
      </c>
      <c r="BR136" s="20">
        <v>0</v>
      </c>
      <c r="BS136" s="20">
        <v>0</v>
      </c>
      <c r="BT136" s="20">
        <v>28.33</v>
      </c>
    </row>
    <row r="137" spans="1:72" s="1" customFormat="1" ht="18.2" customHeight="1" x14ac:dyDescent="0.15">
      <c r="A137" s="4">
        <v>135</v>
      </c>
      <c r="B137" s="5" t="s">
        <v>351</v>
      </c>
      <c r="C137" s="5" t="s">
        <v>0</v>
      </c>
      <c r="D137" s="6">
        <v>45383</v>
      </c>
      <c r="E137" s="7" t="s">
        <v>557</v>
      </c>
      <c r="F137" s="8">
        <v>0</v>
      </c>
      <c r="G137" s="8">
        <v>0</v>
      </c>
      <c r="H137" s="9">
        <v>10422.16</v>
      </c>
      <c r="I137" s="9">
        <v>0</v>
      </c>
      <c r="J137" s="9">
        <v>0</v>
      </c>
      <c r="K137" s="9">
        <v>10422.16</v>
      </c>
      <c r="L137" s="9">
        <v>3383.32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10422.16</v>
      </c>
      <c r="T137" s="9">
        <v>0</v>
      </c>
      <c r="U137" s="9">
        <v>102.05</v>
      </c>
      <c r="V137" s="9">
        <v>0</v>
      </c>
      <c r="W137" s="9">
        <v>0</v>
      </c>
      <c r="X137" s="9">
        <v>39.44</v>
      </c>
      <c r="Y137" s="9">
        <v>0</v>
      </c>
      <c r="Z137" s="9">
        <v>0</v>
      </c>
      <c r="AA137" s="9">
        <v>62.61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166.79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206.23</v>
      </c>
      <c r="AT137" s="9">
        <f>VLOOKUP(E137,[1]Aplicado!$C$807:$AL$1391,36,0)</f>
        <v>0</v>
      </c>
      <c r="AU137" s="9">
        <f t="shared" si="2"/>
        <v>0</v>
      </c>
      <c r="AV137" s="9">
        <v>3383.32</v>
      </c>
      <c r="AW137" s="9">
        <v>62.61</v>
      </c>
      <c r="AX137" s="10">
        <v>42</v>
      </c>
      <c r="AY137" s="10">
        <v>120</v>
      </c>
      <c r="AZ137" s="9">
        <v>826925</v>
      </c>
      <c r="BA137" s="9">
        <v>245397.86</v>
      </c>
      <c r="BB137" s="11">
        <v>0.75</v>
      </c>
      <c r="BC137" s="11">
        <v>3.1852845008509899E-2</v>
      </c>
      <c r="BD137" s="11">
        <v>11.75</v>
      </c>
      <c r="BE137" s="11"/>
      <c r="BF137" s="7"/>
      <c r="BG137" s="4"/>
      <c r="BH137" s="7" t="s">
        <v>387</v>
      </c>
      <c r="BI137" s="7" t="s">
        <v>8</v>
      </c>
      <c r="BJ137" s="7" t="s">
        <v>8</v>
      </c>
      <c r="BK137" s="7" t="s">
        <v>1</v>
      </c>
      <c r="BL137" s="5" t="s">
        <v>7</v>
      </c>
      <c r="BM137" s="11">
        <v>10422.16</v>
      </c>
      <c r="BN137" s="5" t="s">
        <v>254</v>
      </c>
      <c r="BO137" s="11"/>
      <c r="BP137" s="12">
        <v>42986</v>
      </c>
      <c r="BQ137" s="12">
        <v>46638</v>
      </c>
      <c r="BR137" s="11">
        <v>0</v>
      </c>
      <c r="BS137" s="11">
        <v>0</v>
      </c>
      <c r="BT137" s="11">
        <v>230</v>
      </c>
    </row>
    <row r="138" spans="1:72" s="1" customFormat="1" ht="18.2" customHeight="1" x14ac:dyDescent="0.15">
      <c r="A138" s="13">
        <v>136</v>
      </c>
      <c r="B138" s="14" t="s">
        <v>95</v>
      </c>
      <c r="C138" s="14" t="s">
        <v>0</v>
      </c>
      <c r="D138" s="15">
        <v>45383</v>
      </c>
      <c r="E138" s="16" t="s">
        <v>558</v>
      </c>
      <c r="F138" s="17">
        <v>0</v>
      </c>
      <c r="G138" s="17">
        <v>0</v>
      </c>
      <c r="H138" s="18">
        <v>7477.69</v>
      </c>
      <c r="I138" s="18">
        <v>0</v>
      </c>
      <c r="J138" s="18">
        <v>0</v>
      </c>
      <c r="K138" s="18">
        <v>7477.69</v>
      </c>
      <c r="L138" s="18">
        <v>3108.24</v>
      </c>
      <c r="M138" s="18">
        <v>0</v>
      </c>
      <c r="N138" s="18">
        <v>0</v>
      </c>
      <c r="O138" s="18">
        <v>0</v>
      </c>
      <c r="P138" s="18">
        <v>3108.24</v>
      </c>
      <c r="Q138" s="18">
        <v>0</v>
      </c>
      <c r="R138" s="18">
        <v>0</v>
      </c>
      <c r="S138" s="18">
        <v>4369.45</v>
      </c>
      <c r="T138" s="18">
        <v>0</v>
      </c>
      <c r="U138" s="18">
        <v>73.22</v>
      </c>
      <c r="V138" s="18">
        <v>0</v>
      </c>
      <c r="W138" s="18">
        <v>0</v>
      </c>
      <c r="X138" s="18">
        <v>73.22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152.24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f>VLOOKUP(E138,[1]Aplicado!$C$807:$AL$1391,36,0)</f>
        <v>0</v>
      </c>
      <c r="AU138" s="18">
        <f t="shared" si="2"/>
        <v>3333.7</v>
      </c>
      <c r="AV138" s="18">
        <v>0</v>
      </c>
      <c r="AW138" s="18">
        <v>0</v>
      </c>
      <c r="AX138" s="19">
        <v>42</v>
      </c>
      <c r="AY138" s="19">
        <v>120</v>
      </c>
      <c r="AZ138" s="18">
        <v>223917</v>
      </c>
      <c r="BA138" s="18">
        <v>224000</v>
      </c>
      <c r="BB138" s="20">
        <v>0.9</v>
      </c>
      <c r="BC138" s="20">
        <v>1.7555825892857101E-2</v>
      </c>
      <c r="BD138" s="20">
        <v>11.75</v>
      </c>
      <c r="BE138" s="20"/>
      <c r="BF138" s="16"/>
      <c r="BG138" s="13"/>
      <c r="BH138" s="16" t="s">
        <v>391</v>
      </c>
      <c r="BI138" s="16" t="s">
        <v>8</v>
      </c>
      <c r="BJ138" s="16" t="s">
        <v>559</v>
      </c>
      <c r="BK138" s="16" t="s">
        <v>1</v>
      </c>
      <c r="BL138" s="14" t="s">
        <v>7</v>
      </c>
      <c r="BM138" s="20">
        <v>4369.45</v>
      </c>
      <c r="BN138" s="14" t="s">
        <v>254</v>
      </c>
      <c r="BO138" s="20"/>
      <c r="BP138" s="21">
        <v>42998</v>
      </c>
      <c r="BQ138" s="21">
        <v>46650</v>
      </c>
      <c r="BR138" s="20">
        <v>0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351</v>
      </c>
      <c r="C139" s="5" t="s">
        <v>0</v>
      </c>
      <c r="D139" s="6">
        <v>45383</v>
      </c>
      <c r="E139" s="7" t="s">
        <v>560</v>
      </c>
      <c r="F139" s="8">
        <v>0</v>
      </c>
      <c r="G139" s="8">
        <v>7</v>
      </c>
      <c r="H139" s="9">
        <v>19858.150000000001</v>
      </c>
      <c r="I139" s="9">
        <v>17789.98</v>
      </c>
      <c r="J139" s="9">
        <v>20.11</v>
      </c>
      <c r="K139" s="9">
        <v>37648.129999999997</v>
      </c>
      <c r="L139" s="9">
        <v>2265.6999999999998</v>
      </c>
      <c r="M139" s="9">
        <v>0</v>
      </c>
      <c r="N139" s="9">
        <v>0</v>
      </c>
      <c r="O139" s="9">
        <v>17789.98</v>
      </c>
      <c r="P139" s="9">
        <v>2265.6999999999998</v>
      </c>
      <c r="Q139" s="9">
        <v>20.11</v>
      </c>
      <c r="R139" s="9">
        <v>0</v>
      </c>
      <c r="S139" s="9">
        <v>17572.330000000002</v>
      </c>
      <c r="T139" s="9">
        <v>2347.38</v>
      </c>
      <c r="U139" s="9">
        <v>194.25</v>
      </c>
      <c r="V139" s="9">
        <v>0</v>
      </c>
      <c r="W139" s="9">
        <v>2347.38</v>
      </c>
      <c r="X139" s="9">
        <v>194.25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230</v>
      </c>
      <c r="AG139" s="9">
        <v>0</v>
      </c>
      <c r="AH139" s="9">
        <v>0</v>
      </c>
      <c r="AI139" s="9">
        <v>117.72</v>
      </c>
      <c r="AJ139" s="9">
        <v>0</v>
      </c>
      <c r="AK139" s="9">
        <v>0</v>
      </c>
      <c r="AL139" s="9">
        <v>0</v>
      </c>
      <c r="AM139" s="9">
        <v>1840</v>
      </c>
      <c r="AN139" s="9">
        <v>0</v>
      </c>
      <c r="AO139" s="9">
        <v>0</v>
      </c>
      <c r="AP139" s="9">
        <v>941.76</v>
      </c>
      <c r="AQ139" s="9">
        <v>20.21</v>
      </c>
      <c r="AR139" s="9">
        <v>0</v>
      </c>
      <c r="AS139" s="9">
        <v>0</v>
      </c>
      <c r="AT139" s="9">
        <f>VLOOKUP(E139,[1]Aplicado!$C$807:$AL$1391,36,0)</f>
        <v>0</v>
      </c>
      <c r="AU139" s="9">
        <f t="shared" si="2"/>
        <v>25747</v>
      </c>
      <c r="AV139" s="9">
        <v>0</v>
      </c>
      <c r="AW139" s="9">
        <v>0</v>
      </c>
      <c r="AX139" s="10">
        <v>49</v>
      </c>
      <c r="AY139" s="10">
        <v>120</v>
      </c>
      <c r="AZ139" s="9">
        <v>199242.81</v>
      </c>
      <c r="BA139" s="9">
        <v>173200</v>
      </c>
      <c r="BB139" s="11">
        <v>0.9</v>
      </c>
      <c r="BC139" s="11">
        <v>9.1311183602771406E-2</v>
      </c>
      <c r="BD139" s="11">
        <v>11.75</v>
      </c>
      <c r="BE139" s="11"/>
      <c r="BF139" s="7"/>
      <c r="BG139" s="4"/>
      <c r="BH139" s="7" t="s">
        <v>446</v>
      </c>
      <c r="BI139" s="7" t="s">
        <v>561</v>
      </c>
      <c r="BJ139" s="7" t="s">
        <v>562</v>
      </c>
      <c r="BK139" s="7" t="s">
        <v>1</v>
      </c>
      <c r="BL139" s="5" t="s">
        <v>7</v>
      </c>
      <c r="BM139" s="11">
        <v>17572.330000000002</v>
      </c>
      <c r="BN139" s="5" t="s">
        <v>254</v>
      </c>
      <c r="BO139" s="11"/>
      <c r="BP139" s="12">
        <v>43089</v>
      </c>
      <c r="BQ139" s="12">
        <v>46741</v>
      </c>
      <c r="BR139" s="11">
        <v>0</v>
      </c>
      <c r="BS139" s="11">
        <v>0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351</v>
      </c>
      <c r="C140" s="14" t="s">
        <v>0</v>
      </c>
      <c r="D140" s="15">
        <v>45383</v>
      </c>
      <c r="E140" s="16" t="s">
        <v>563</v>
      </c>
      <c r="F140" s="17">
        <v>1</v>
      </c>
      <c r="G140" s="17">
        <v>1</v>
      </c>
      <c r="H140" s="18">
        <v>141765.12</v>
      </c>
      <c r="I140" s="18">
        <v>2783.83</v>
      </c>
      <c r="J140" s="18">
        <v>0</v>
      </c>
      <c r="K140" s="18">
        <v>144548.95000000001</v>
      </c>
      <c r="L140" s="18">
        <v>2389.7399999999998</v>
      </c>
      <c r="M140" s="18">
        <v>0</v>
      </c>
      <c r="N140" s="18">
        <v>0</v>
      </c>
      <c r="O140" s="18">
        <v>2137.92</v>
      </c>
      <c r="P140" s="18">
        <v>0</v>
      </c>
      <c r="Q140" s="18">
        <v>0</v>
      </c>
      <c r="R140" s="18">
        <v>0</v>
      </c>
      <c r="S140" s="18">
        <v>142411.03</v>
      </c>
      <c r="T140" s="18">
        <v>1411.29</v>
      </c>
      <c r="U140" s="18">
        <v>1388.12</v>
      </c>
      <c r="V140" s="18">
        <v>0</v>
      </c>
      <c r="W140" s="18">
        <v>1411.29</v>
      </c>
      <c r="X140" s="18">
        <v>0</v>
      </c>
      <c r="Y140" s="18">
        <v>0</v>
      </c>
      <c r="Z140" s="18">
        <v>0</v>
      </c>
      <c r="AA140" s="18">
        <v>1388.12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230</v>
      </c>
      <c r="AN140" s="18">
        <v>0</v>
      </c>
      <c r="AO140" s="18">
        <v>0</v>
      </c>
      <c r="AP140" s="18">
        <v>180.79</v>
      </c>
      <c r="AQ140" s="18">
        <v>0</v>
      </c>
      <c r="AR140" s="18">
        <v>0</v>
      </c>
      <c r="AS140" s="18">
        <v>0</v>
      </c>
      <c r="AT140" s="18">
        <f>VLOOKUP(E140,[1]Aplicado!$C$807:$AL$1391,36,0)</f>
        <v>0</v>
      </c>
      <c r="AU140" s="18">
        <f t="shared" si="2"/>
        <v>3960</v>
      </c>
      <c r="AV140" s="18">
        <v>3035.65</v>
      </c>
      <c r="AW140" s="18">
        <v>1388.12</v>
      </c>
      <c r="AX140" s="19">
        <v>48</v>
      </c>
      <c r="AY140" s="19">
        <v>120</v>
      </c>
      <c r="AZ140" s="18">
        <v>262977.46000000002</v>
      </c>
      <c r="BA140" s="18">
        <v>265991.53000000003</v>
      </c>
      <c r="BB140" s="20">
        <v>0.9</v>
      </c>
      <c r="BC140" s="20">
        <v>0.48185717417392998</v>
      </c>
      <c r="BD140" s="20">
        <v>11.75</v>
      </c>
      <c r="BE140" s="20"/>
      <c r="BF140" s="16"/>
      <c r="BG140" s="13"/>
      <c r="BH140" s="16" t="s">
        <v>395</v>
      </c>
      <c r="BI140" s="16" t="s">
        <v>509</v>
      </c>
      <c r="BJ140" s="16" t="s">
        <v>564</v>
      </c>
      <c r="BK140" s="16" t="s">
        <v>358</v>
      </c>
      <c r="BL140" s="14" t="s">
        <v>7</v>
      </c>
      <c r="BM140" s="20">
        <v>142411.03</v>
      </c>
      <c r="BN140" s="14" t="s">
        <v>254</v>
      </c>
      <c r="BO140" s="20"/>
      <c r="BP140" s="21">
        <v>43152</v>
      </c>
      <c r="BQ140" s="21">
        <v>46804</v>
      </c>
      <c r="BR140" s="20">
        <v>410.79</v>
      </c>
      <c r="BS140" s="20">
        <v>0</v>
      </c>
      <c r="BT140" s="20">
        <v>230</v>
      </c>
    </row>
    <row r="141" spans="1:72" s="1" customFormat="1" ht="18.2" customHeight="1" x14ac:dyDescent="0.15">
      <c r="A141" s="4">
        <v>139</v>
      </c>
      <c r="B141" s="5" t="s">
        <v>351</v>
      </c>
      <c r="C141" s="5" t="s">
        <v>0</v>
      </c>
      <c r="D141" s="6">
        <v>45383</v>
      </c>
      <c r="E141" s="7" t="s">
        <v>565</v>
      </c>
      <c r="F141" s="8">
        <v>0</v>
      </c>
      <c r="G141" s="8">
        <v>0</v>
      </c>
      <c r="H141" s="9">
        <v>159058.94</v>
      </c>
      <c r="I141" s="9">
        <v>0</v>
      </c>
      <c r="J141" s="9">
        <v>0</v>
      </c>
      <c r="K141" s="9">
        <v>159058.94</v>
      </c>
      <c r="L141" s="9">
        <v>15593.69</v>
      </c>
      <c r="M141" s="9">
        <v>0</v>
      </c>
      <c r="N141" s="9">
        <v>0</v>
      </c>
      <c r="O141" s="9">
        <v>0</v>
      </c>
      <c r="P141" s="9">
        <v>15593.69</v>
      </c>
      <c r="Q141" s="9">
        <v>0</v>
      </c>
      <c r="R141" s="9">
        <v>0</v>
      </c>
      <c r="S141" s="9">
        <v>143465.25</v>
      </c>
      <c r="T141" s="9">
        <v>0</v>
      </c>
      <c r="U141" s="9">
        <v>1557.45</v>
      </c>
      <c r="V141" s="9">
        <v>0</v>
      </c>
      <c r="W141" s="9">
        <v>0</v>
      </c>
      <c r="X141" s="9">
        <v>1557.45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820.73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28.13</v>
      </c>
      <c r="AR141" s="9">
        <v>0</v>
      </c>
      <c r="AS141" s="9">
        <v>0</v>
      </c>
      <c r="AT141" s="9">
        <f>VLOOKUP(E141,[1]Aplicado!$C$807:$AL$1391,36,0)</f>
        <v>0</v>
      </c>
      <c r="AU141" s="9">
        <f t="shared" si="2"/>
        <v>18000</v>
      </c>
      <c r="AV141" s="9">
        <v>0</v>
      </c>
      <c r="AW141" s="9">
        <v>0</v>
      </c>
      <c r="AX141" s="10">
        <v>50</v>
      </c>
      <c r="AY141" s="10">
        <v>120</v>
      </c>
      <c r="AZ141" s="9">
        <v>326355.75</v>
      </c>
      <c r="BA141" s="9">
        <v>1207576.05</v>
      </c>
      <c r="BB141" s="11">
        <v>0.85</v>
      </c>
      <c r="BC141" s="11">
        <v>0.100983670966313</v>
      </c>
      <c r="BD141" s="11">
        <v>11.75</v>
      </c>
      <c r="BE141" s="11"/>
      <c r="BF141" s="7"/>
      <c r="BG141" s="4"/>
      <c r="BH141" s="7" t="s">
        <v>422</v>
      </c>
      <c r="BI141" s="7" t="s">
        <v>424</v>
      </c>
      <c r="BJ141" s="7" t="s">
        <v>566</v>
      </c>
      <c r="BK141" s="7" t="s">
        <v>1</v>
      </c>
      <c r="BL141" s="5" t="s">
        <v>7</v>
      </c>
      <c r="BM141" s="11">
        <v>143465.25</v>
      </c>
      <c r="BN141" s="5" t="s">
        <v>254</v>
      </c>
      <c r="BO141" s="11"/>
      <c r="BP141" s="12">
        <v>43179</v>
      </c>
      <c r="BQ141" s="12">
        <v>46832</v>
      </c>
      <c r="BR141" s="11">
        <v>0</v>
      </c>
      <c r="BS141" s="11">
        <v>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351</v>
      </c>
      <c r="C142" s="14" t="s">
        <v>0</v>
      </c>
      <c r="D142" s="15">
        <v>45383</v>
      </c>
      <c r="E142" s="16" t="s">
        <v>567</v>
      </c>
      <c r="F142" s="17">
        <v>0</v>
      </c>
      <c r="G142" s="17">
        <v>0</v>
      </c>
      <c r="H142" s="18">
        <v>35760.160000000003</v>
      </c>
      <c r="I142" s="18">
        <v>0</v>
      </c>
      <c r="J142" s="18">
        <v>0</v>
      </c>
      <c r="K142" s="18">
        <v>35760.160000000003</v>
      </c>
      <c r="L142" s="18">
        <v>3393.84</v>
      </c>
      <c r="M142" s="18">
        <v>0</v>
      </c>
      <c r="N142" s="18">
        <v>0</v>
      </c>
      <c r="O142" s="18">
        <v>0</v>
      </c>
      <c r="P142" s="18">
        <v>3393.84</v>
      </c>
      <c r="Q142" s="18">
        <v>0</v>
      </c>
      <c r="R142" s="18">
        <v>0</v>
      </c>
      <c r="S142" s="18">
        <v>32366.32</v>
      </c>
      <c r="T142" s="18">
        <v>0</v>
      </c>
      <c r="U142" s="18">
        <v>350.15</v>
      </c>
      <c r="V142" s="18">
        <v>0</v>
      </c>
      <c r="W142" s="18">
        <v>0</v>
      </c>
      <c r="X142" s="18">
        <v>350.15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179.16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1.85</v>
      </c>
      <c r="AR142" s="18">
        <v>0</v>
      </c>
      <c r="AS142" s="18">
        <v>0</v>
      </c>
      <c r="AT142" s="18">
        <f>VLOOKUP(E142,[1]Aplicado!$C$807:$AL$1391,36,0)</f>
        <v>0</v>
      </c>
      <c r="AU142" s="18">
        <f t="shared" si="2"/>
        <v>3925</v>
      </c>
      <c r="AV142" s="18">
        <v>0</v>
      </c>
      <c r="AW142" s="18">
        <v>0</v>
      </c>
      <c r="AX142" s="19">
        <v>50</v>
      </c>
      <c r="AY142" s="19">
        <v>120</v>
      </c>
      <c r="AZ142" s="18">
        <v>71500</v>
      </c>
      <c r="BA142" s="18">
        <v>263606.53999999998</v>
      </c>
      <c r="BB142" s="20">
        <v>0.9</v>
      </c>
      <c r="BC142" s="20">
        <v>0.11050442071733101</v>
      </c>
      <c r="BD142" s="20">
        <v>11.75</v>
      </c>
      <c r="BE142" s="20"/>
      <c r="BF142" s="16"/>
      <c r="BG142" s="13"/>
      <c r="BH142" s="16" t="s">
        <v>387</v>
      </c>
      <c r="BI142" s="16" t="s">
        <v>568</v>
      </c>
      <c r="BJ142" s="16" t="s">
        <v>569</v>
      </c>
      <c r="BK142" s="16" t="s">
        <v>1</v>
      </c>
      <c r="BL142" s="14" t="s">
        <v>7</v>
      </c>
      <c r="BM142" s="20">
        <v>32366.32</v>
      </c>
      <c r="BN142" s="14" t="s">
        <v>254</v>
      </c>
      <c r="BO142" s="20"/>
      <c r="BP142" s="21">
        <v>43208</v>
      </c>
      <c r="BQ142" s="21">
        <v>46861</v>
      </c>
      <c r="BR142" s="20">
        <v>0</v>
      </c>
      <c r="BS142" s="20">
        <v>0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27</v>
      </c>
      <c r="C143" s="5" t="s">
        <v>0</v>
      </c>
      <c r="D143" s="6">
        <v>45383</v>
      </c>
      <c r="E143" s="7" t="s">
        <v>570</v>
      </c>
      <c r="F143" s="8">
        <v>0</v>
      </c>
      <c r="G143" s="8">
        <v>0</v>
      </c>
      <c r="H143" s="9">
        <v>34637.4</v>
      </c>
      <c r="I143" s="9">
        <v>0</v>
      </c>
      <c r="J143" s="9">
        <v>0</v>
      </c>
      <c r="K143" s="9">
        <v>34637.4</v>
      </c>
      <c r="L143" s="9">
        <v>3289.15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34637.4</v>
      </c>
      <c r="T143" s="9">
        <v>0</v>
      </c>
      <c r="U143" s="9">
        <v>338.87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338.87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5.94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294.37</v>
      </c>
      <c r="AR143" s="9">
        <v>0</v>
      </c>
      <c r="AS143" s="9">
        <v>5.94</v>
      </c>
      <c r="AT143" s="9">
        <f>VLOOKUP(E143,[1]Aplicado!$C$807:$AL$1391,36,0)</f>
        <v>0</v>
      </c>
      <c r="AU143" s="9">
        <f t="shared" si="2"/>
        <v>294.37</v>
      </c>
      <c r="AV143" s="9">
        <v>3289.15</v>
      </c>
      <c r="AW143" s="9">
        <v>338.87</v>
      </c>
      <c r="AX143" s="10">
        <v>130</v>
      </c>
      <c r="AY143" s="10">
        <v>120</v>
      </c>
      <c r="AZ143" s="9">
        <v>84835</v>
      </c>
      <c r="BA143" s="9">
        <v>255500</v>
      </c>
      <c r="BB143" s="11">
        <v>0.86</v>
      </c>
      <c r="BC143" s="11">
        <v>0.116587726027397</v>
      </c>
      <c r="BD143" s="11">
        <v>11.75</v>
      </c>
      <c r="BE143" s="11"/>
      <c r="BF143" s="7"/>
      <c r="BG143" s="4"/>
      <c r="BH143" s="7" t="s">
        <v>353</v>
      </c>
      <c r="BI143" s="7" t="s">
        <v>571</v>
      </c>
      <c r="BJ143" s="7" t="s">
        <v>572</v>
      </c>
      <c r="BK143" s="7" t="s">
        <v>1</v>
      </c>
      <c r="BL143" s="5" t="s">
        <v>7</v>
      </c>
      <c r="BM143" s="11">
        <v>34637.4</v>
      </c>
      <c r="BN143" s="5" t="s">
        <v>254</v>
      </c>
      <c r="BO143" s="11"/>
      <c r="BP143" s="12">
        <v>43244</v>
      </c>
      <c r="BQ143" s="12">
        <v>46897</v>
      </c>
      <c r="BR143" s="11">
        <v>168.54</v>
      </c>
      <c r="BS143" s="11">
        <v>0.83</v>
      </c>
      <c r="BT143" s="11">
        <v>230</v>
      </c>
    </row>
    <row r="144" spans="1:72" s="1" customFormat="1" ht="18.2" customHeight="1" x14ac:dyDescent="0.15">
      <c r="A144" s="13">
        <v>142</v>
      </c>
      <c r="B144" s="14" t="s">
        <v>27</v>
      </c>
      <c r="C144" s="14" t="s">
        <v>0</v>
      </c>
      <c r="D144" s="15">
        <v>45383</v>
      </c>
      <c r="E144" s="16" t="s">
        <v>574</v>
      </c>
      <c r="F144" s="17">
        <v>0</v>
      </c>
      <c r="G144" s="17">
        <v>0</v>
      </c>
      <c r="H144" s="18">
        <v>188780.88</v>
      </c>
      <c r="I144" s="18">
        <v>0</v>
      </c>
      <c r="J144" s="18">
        <v>0</v>
      </c>
      <c r="K144" s="18">
        <v>188780.88</v>
      </c>
      <c r="L144" s="18">
        <v>2669.48</v>
      </c>
      <c r="M144" s="18">
        <v>0</v>
      </c>
      <c r="N144" s="18">
        <v>0</v>
      </c>
      <c r="O144" s="18">
        <v>0</v>
      </c>
      <c r="P144" s="18">
        <v>2669.48</v>
      </c>
      <c r="Q144" s="18">
        <v>0</v>
      </c>
      <c r="R144" s="18">
        <v>0</v>
      </c>
      <c r="S144" s="18">
        <v>186111.4</v>
      </c>
      <c r="T144" s="18">
        <v>0</v>
      </c>
      <c r="U144" s="18">
        <v>1848.48</v>
      </c>
      <c r="V144" s="18">
        <v>0</v>
      </c>
      <c r="W144" s="18">
        <v>0</v>
      </c>
      <c r="X144" s="18">
        <v>1848.48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216.19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f>VLOOKUP(E144,[1]Aplicado!$C$807:$AL$1391,36,0)</f>
        <v>0</v>
      </c>
      <c r="AU144" s="18">
        <f t="shared" si="2"/>
        <v>4734.1499999999996</v>
      </c>
      <c r="AV144" s="18">
        <v>0</v>
      </c>
      <c r="AW144" s="18">
        <v>0</v>
      </c>
      <c r="AX144" s="19">
        <v>55</v>
      </c>
      <c r="AY144" s="19">
        <v>120</v>
      </c>
      <c r="AZ144" s="18">
        <v>364000.19</v>
      </c>
      <c r="BA144" s="18">
        <v>248536.28</v>
      </c>
      <c r="BB144" s="20">
        <v>0.9</v>
      </c>
      <c r="BC144" s="20">
        <v>0.67394691833321096</v>
      </c>
      <c r="BD144" s="20">
        <v>11.75</v>
      </c>
      <c r="BE144" s="20"/>
      <c r="BF144" s="16"/>
      <c r="BG144" s="13"/>
      <c r="BH144" s="16" t="s">
        <v>367</v>
      </c>
      <c r="BI144" s="16" t="s">
        <v>42</v>
      </c>
      <c r="BJ144" s="16" t="s">
        <v>369</v>
      </c>
      <c r="BK144" s="16" t="s">
        <v>1</v>
      </c>
      <c r="BL144" s="14" t="s">
        <v>7</v>
      </c>
      <c r="BM144" s="20">
        <v>186111.4</v>
      </c>
      <c r="BN144" s="14" t="s">
        <v>254</v>
      </c>
      <c r="BO144" s="20"/>
      <c r="BP144" s="21">
        <v>43427</v>
      </c>
      <c r="BQ144" s="21">
        <v>47080</v>
      </c>
      <c r="BR144" s="20">
        <v>0</v>
      </c>
      <c r="BS144" s="20">
        <v>0</v>
      </c>
      <c r="BT144" s="20">
        <v>0</v>
      </c>
    </row>
    <row r="145" spans="1:72" s="1" customFormat="1" ht="18.2" customHeight="1" x14ac:dyDescent="0.15">
      <c r="A145" s="4">
        <v>143</v>
      </c>
      <c r="B145" s="5" t="s">
        <v>351</v>
      </c>
      <c r="C145" s="5" t="s">
        <v>0</v>
      </c>
      <c r="D145" s="6">
        <v>45383</v>
      </c>
      <c r="E145" s="7" t="s">
        <v>266</v>
      </c>
      <c r="F145" s="8">
        <v>6</v>
      </c>
      <c r="G145" s="8">
        <v>5</v>
      </c>
      <c r="H145" s="9">
        <v>232667.89</v>
      </c>
      <c r="I145" s="9">
        <v>19020.32</v>
      </c>
      <c r="J145" s="9">
        <v>0</v>
      </c>
      <c r="K145" s="9">
        <v>251688.21</v>
      </c>
      <c r="L145" s="9">
        <v>3289.65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251688.21</v>
      </c>
      <c r="T145" s="9">
        <v>14355.89</v>
      </c>
      <c r="U145" s="9">
        <v>2277.92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16633.810000000001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f>VLOOKUP(E145,[1]Aplicado!$C$807:$AL$1391,36,0)</f>
        <v>0</v>
      </c>
      <c r="AU145" s="9">
        <f t="shared" si="2"/>
        <v>0</v>
      </c>
      <c r="AV145" s="9">
        <v>22309.97</v>
      </c>
      <c r="AW145" s="9">
        <v>16633.810000000001</v>
      </c>
      <c r="AX145" s="10">
        <v>55</v>
      </c>
      <c r="AY145" s="10">
        <v>120</v>
      </c>
      <c r="AZ145" s="9">
        <v>155915.21</v>
      </c>
      <c r="BA145" s="9">
        <v>392001</v>
      </c>
      <c r="BB145" s="11">
        <v>0.9</v>
      </c>
      <c r="BC145" s="11">
        <v>0.57785411006604603</v>
      </c>
      <c r="BD145" s="11">
        <v>11.75</v>
      </c>
      <c r="BE145" s="11"/>
      <c r="BF145" s="7"/>
      <c r="BG145" s="4"/>
      <c r="BH145" s="7" t="s">
        <v>422</v>
      </c>
      <c r="BI145" s="7" t="s">
        <v>424</v>
      </c>
      <c r="BJ145" s="7" t="s">
        <v>516</v>
      </c>
      <c r="BK145" s="7" t="s">
        <v>358</v>
      </c>
      <c r="BL145" s="5" t="s">
        <v>7</v>
      </c>
      <c r="BM145" s="11">
        <v>251688.21</v>
      </c>
      <c r="BN145" s="5" t="s">
        <v>254</v>
      </c>
      <c r="BO145" s="11"/>
      <c r="BP145" s="12">
        <v>43367</v>
      </c>
      <c r="BQ145" s="12">
        <v>47020</v>
      </c>
      <c r="BR145" s="11">
        <v>2987.37</v>
      </c>
      <c r="BS145" s="11">
        <v>0</v>
      </c>
      <c r="BT145" s="11">
        <v>230</v>
      </c>
    </row>
    <row r="146" spans="1:72" s="1" customFormat="1" ht="18.2" customHeight="1" x14ac:dyDescent="0.15">
      <c r="A146" s="13">
        <v>144</v>
      </c>
      <c r="B146" s="14" t="s">
        <v>27</v>
      </c>
      <c r="C146" s="14" t="s">
        <v>0</v>
      </c>
      <c r="D146" s="15">
        <v>45383</v>
      </c>
      <c r="E146" s="16" t="s">
        <v>575</v>
      </c>
      <c r="F146" s="17">
        <v>0</v>
      </c>
      <c r="G146" s="17">
        <v>0</v>
      </c>
      <c r="H146" s="18">
        <v>151608.23000000001</v>
      </c>
      <c r="I146" s="18">
        <v>0</v>
      </c>
      <c r="J146" s="18">
        <v>0</v>
      </c>
      <c r="K146" s="18">
        <v>151608.23000000001</v>
      </c>
      <c r="L146" s="18">
        <v>2045.45</v>
      </c>
      <c r="M146" s="18">
        <v>0</v>
      </c>
      <c r="N146" s="18">
        <v>0</v>
      </c>
      <c r="O146" s="18">
        <v>0</v>
      </c>
      <c r="P146" s="18">
        <v>2045.45</v>
      </c>
      <c r="Q146" s="18">
        <v>0</v>
      </c>
      <c r="R146" s="18">
        <v>0</v>
      </c>
      <c r="S146" s="18">
        <v>149562.78</v>
      </c>
      <c r="T146" s="18">
        <v>0</v>
      </c>
      <c r="U146" s="18">
        <v>1484.5</v>
      </c>
      <c r="V146" s="18">
        <v>0</v>
      </c>
      <c r="W146" s="18">
        <v>0</v>
      </c>
      <c r="X146" s="18">
        <v>1484.5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168.93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f>VLOOKUP(E146,[1]Aplicado!$C$807:$AL$1391,36,0)</f>
        <v>0</v>
      </c>
      <c r="AU146" s="18">
        <f t="shared" si="2"/>
        <v>3698.88</v>
      </c>
      <c r="AV146" s="18">
        <v>0</v>
      </c>
      <c r="AW146" s="18">
        <v>0</v>
      </c>
      <c r="AX146" s="19">
        <v>55</v>
      </c>
      <c r="AY146" s="19">
        <v>120</v>
      </c>
      <c r="AZ146" s="18">
        <v>320000.05</v>
      </c>
      <c r="BA146" s="18">
        <v>318100</v>
      </c>
      <c r="BB146" s="20">
        <v>0.9</v>
      </c>
      <c r="BC146" s="20">
        <v>0.42315781829613303</v>
      </c>
      <c r="BD146" s="20">
        <v>11.75</v>
      </c>
      <c r="BE146" s="20"/>
      <c r="BF146" s="16"/>
      <c r="BG146" s="13"/>
      <c r="BH146" s="16" t="s">
        <v>367</v>
      </c>
      <c r="BI146" s="16" t="s">
        <v>573</v>
      </c>
      <c r="BJ146" s="16" t="s">
        <v>576</v>
      </c>
      <c r="BK146" s="16" t="s">
        <v>1</v>
      </c>
      <c r="BL146" s="14" t="s">
        <v>7</v>
      </c>
      <c r="BM146" s="20">
        <v>149562.78</v>
      </c>
      <c r="BN146" s="14" t="s">
        <v>254</v>
      </c>
      <c r="BO146" s="20"/>
      <c r="BP146" s="21">
        <v>43367</v>
      </c>
      <c r="BQ146" s="21">
        <v>47020</v>
      </c>
      <c r="BR146" s="20">
        <v>0</v>
      </c>
      <c r="BS146" s="20">
        <v>0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27</v>
      </c>
      <c r="C147" s="5" t="s">
        <v>0</v>
      </c>
      <c r="D147" s="6">
        <v>45383</v>
      </c>
      <c r="E147" s="7" t="s">
        <v>244</v>
      </c>
      <c r="F147" s="8">
        <v>0</v>
      </c>
      <c r="G147" s="8">
        <v>0</v>
      </c>
      <c r="H147" s="9">
        <v>52051.519999999997</v>
      </c>
      <c r="I147" s="9">
        <v>0</v>
      </c>
      <c r="J147" s="9">
        <v>0</v>
      </c>
      <c r="K147" s="9">
        <v>52051.519999999997</v>
      </c>
      <c r="L147" s="9">
        <v>2457.33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52051.519999999997</v>
      </c>
      <c r="T147" s="9">
        <v>0</v>
      </c>
      <c r="U147" s="9">
        <v>509.67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509.67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11.57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11.57</v>
      </c>
      <c r="AT147" s="9">
        <f>VLOOKUP(E147,[1]Aplicado!$C$807:$AL$1391,36,0)</f>
        <v>0</v>
      </c>
      <c r="AU147" s="9">
        <f t="shared" si="2"/>
        <v>0</v>
      </c>
      <c r="AV147" s="9">
        <v>2457.33</v>
      </c>
      <c r="AW147" s="9">
        <v>509.67</v>
      </c>
      <c r="AX147" s="10">
        <v>59</v>
      </c>
      <c r="AY147" s="10">
        <v>120</v>
      </c>
      <c r="AZ147" s="9">
        <v>253021.07</v>
      </c>
      <c r="BA147" s="9">
        <v>208900</v>
      </c>
      <c r="BB147" s="11">
        <v>0.9</v>
      </c>
      <c r="BC147" s="11">
        <v>0.224252599329823</v>
      </c>
      <c r="BD147" s="11">
        <v>13.71</v>
      </c>
      <c r="BE147" s="11"/>
      <c r="BF147" s="7"/>
      <c r="BG147" s="4"/>
      <c r="BH147" s="7" t="s">
        <v>367</v>
      </c>
      <c r="BI147" s="7" t="s">
        <v>573</v>
      </c>
      <c r="BJ147" s="7" t="s">
        <v>577</v>
      </c>
      <c r="BK147" s="7" t="s">
        <v>1</v>
      </c>
      <c r="BL147" s="5" t="s">
        <v>7</v>
      </c>
      <c r="BM147" s="11">
        <v>52051.519999999997</v>
      </c>
      <c r="BN147" s="5" t="s">
        <v>254</v>
      </c>
      <c r="BO147" s="11"/>
      <c r="BP147" s="12">
        <v>43481</v>
      </c>
      <c r="BQ147" s="12">
        <v>47134</v>
      </c>
      <c r="BR147" s="11">
        <v>130.38999999999999</v>
      </c>
      <c r="BS147" s="11">
        <v>0</v>
      </c>
      <c r="BT147" s="11">
        <v>230</v>
      </c>
    </row>
    <row r="148" spans="1:72" s="1" customFormat="1" ht="18.2" customHeight="1" x14ac:dyDescent="0.15">
      <c r="A148" s="13">
        <v>146</v>
      </c>
      <c r="B148" s="14" t="s">
        <v>27</v>
      </c>
      <c r="C148" s="14" t="s">
        <v>0</v>
      </c>
      <c r="D148" s="15">
        <v>45383</v>
      </c>
      <c r="E148" s="16" t="s">
        <v>243</v>
      </c>
      <c r="F148" s="14" t="s">
        <v>359</v>
      </c>
      <c r="G148" s="17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230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f>VLOOKUP(E148,[1]Aplicado!$C$807:$AL$1391,36,0)</f>
        <v>230</v>
      </c>
      <c r="AU148" s="18">
        <f t="shared" si="2"/>
        <v>0</v>
      </c>
      <c r="AV148" s="18">
        <v>0</v>
      </c>
      <c r="AW148" s="18">
        <v>0</v>
      </c>
      <c r="AX148" s="19">
        <v>0</v>
      </c>
      <c r="AY148" s="19">
        <v>60</v>
      </c>
      <c r="AZ148" s="18">
        <v>249000.3</v>
      </c>
      <c r="BA148" s="18">
        <v>288339.17</v>
      </c>
      <c r="BB148" s="20">
        <v>0.9</v>
      </c>
      <c r="BC148" s="20">
        <v>0</v>
      </c>
      <c r="BD148" s="20">
        <v>13.9</v>
      </c>
      <c r="BE148" s="20"/>
      <c r="BF148" s="16"/>
      <c r="BG148" s="13"/>
      <c r="BH148" s="16" t="s">
        <v>367</v>
      </c>
      <c r="BI148" s="16" t="s">
        <v>573</v>
      </c>
      <c r="BJ148" s="16" t="s">
        <v>577</v>
      </c>
      <c r="BK148" s="16" t="s">
        <v>1</v>
      </c>
      <c r="BL148" s="14" t="s">
        <v>7</v>
      </c>
      <c r="BM148" s="20">
        <v>0</v>
      </c>
      <c r="BN148" s="14" t="s">
        <v>254</v>
      </c>
      <c r="BO148" s="20"/>
      <c r="BP148" s="21">
        <v>43545</v>
      </c>
      <c r="BQ148" s="21">
        <v>45372</v>
      </c>
      <c r="BR148" s="20">
        <v>230</v>
      </c>
      <c r="BS148" s="20">
        <v>0</v>
      </c>
      <c r="BT148" s="20">
        <v>230</v>
      </c>
    </row>
    <row r="149" spans="1:72" s="1" customFormat="1" ht="18.2" customHeight="1" x14ac:dyDescent="0.15">
      <c r="A149" s="4">
        <v>147</v>
      </c>
      <c r="B149" s="5" t="s">
        <v>27</v>
      </c>
      <c r="C149" s="5" t="s">
        <v>0</v>
      </c>
      <c r="D149" s="6">
        <v>45383</v>
      </c>
      <c r="E149" s="7" t="s">
        <v>247</v>
      </c>
      <c r="F149" s="8">
        <v>0</v>
      </c>
      <c r="G149" s="8">
        <v>0</v>
      </c>
      <c r="H149" s="9">
        <v>235157.92</v>
      </c>
      <c r="I149" s="9">
        <v>3050.7</v>
      </c>
      <c r="J149" s="9">
        <v>0</v>
      </c>
      <c r="K149" s="9">
        <v>238208.62</v>
      </c>
      <c r="L149" s="9">
        <v>3080.57</v>
      </c>
      <c r="M149" s="9">
        <v>0</v>
      </c>
      <c r="N149" s="9">
        <v>0</v>
      </c>
      <c r="O149" s="9">
        <v>3050.7</v>
      </c>
      <c r="P149" s="9">
        <v>3080.57</v>
      </c>
      <c r="Q149" s="9">
        <v>0</v>
      </c>
      <c r="R149" s="9">
        <v>0</v>
      </c>
      <c r="S149" s="9">
        <v>232077.35</v>
      </c>
      <c r="T149" s="9">
        <v>2332.46</v>
      </c>
      <c r="U149" s="9">
        <v>2302.59</v>
      </c>
      <c r="V149" s="9">
        <v>0</v>
      </c>
      <c r="W149" s="9">
        <v>2332.46</v>
      </c>
      <c r="X149" s="9">
        <v>2302.59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230</v>
      </c>
      <c r="AG149" s="9">
        <v>0</v>
      </c>
      <c r="AH149" s="9">
        <v>0</v>
      </c>
      <c r="AI149" s="9">
        <v>257.61</v>
      </c>
      <c r="AJ149" s="9">
        <v>0</v>
      </c>
      <c r="AK149" s="9">
        <v>0</v>
      </c>
      <c r="AL149" s="9">
        <v>0</v>
      </c>
      <c r="AM149" s="9">
        <v>217.23</v>
      </c>
      <c r="AN149" s="9">
        <v>0</v>
      </c>
      <c r="AO149" s="9">
        <v>0</v>
      </c>
      <c r="AP149" s="9">
        <v>257.61</v>
      </c>
      <c r="AQ149" s="9">
        <v>71.23</v>
      </c>
      <c r="AR149" s="9">
        <v>0</v>
      </c>
      <c r="AS149" s="9">
        <v>0</v>
      </c>
      <c r="AT149" s="9">
        <f>VLOOKUP(E149,[1]Aplicado!$C$807:$AL$1391,36,0)</f>
        <v>0</v>
      </c>
      <c r="AU149" s="9">
        <f t="shared" si="2"/>
        <v>11800</v>
      </c>
      <c r="AV149" s="9">
        <v>0</v>
      </c>
      <c r="AW149" s="9">
        <v>0</v>
      </c>
      <c r="AX149" s="10">
        <v>60</v>
      </c>
      <c r="AY149" s="10">
        <v>120</v>
      </c>
      <c r="AZ149" s="9">
        <v>369998.88</v>
      </c>
      <c r="BA149" s="9">
        <v>379016.98</v>
      </c>
      <c r="BB149" s="11">
        <v>0.87</v>
      </c>
      <c r="BC149" s="11">
        <v>0.53271305813264602</v>
      </c>
      <c r="BD149" s="11">
        <v>11.75</v>
      </c>
      <c r="BE149" s="11"/>
      <c r="BF149" s="7"/>
      <c r="BG149" s="4"/>
      <c r="BH149" s="7" t="s">
        <v>454</v>
      </c>
      <c r="BI149" s="7" t="s">
        <v>578</v>
      </c>
      <c r="BJ149" s="7" t="s">
        <v>579</v>
      </c>
      <c r="BK149" s="7" t="s">
        <v>1</v>
      </c>
      <c r="BL149" s="5" t="s">
        <v>7</v>
      </c>
      <c r="BM149" s="11">
        <v>232077.35</v>
      </c>
      <c r="BN149" s="5" t="s">
        <v>254</v>
      </c>
      <c r="BO149" s="11"/>
      <c r="BP149" s="12">
        <v>43571</v>
      </c>
      <c r="BQ149" s="12">
        <v>47224</v>
      </c>
      <c r="BR149" s="11">
        <v>0</v>
      </c>
      <c r="BS149" s="11">
        <v>0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95</v>
      </c>
      <c r="C150" s="14" t="s">
        <v>0</v>
      </c>
      <c r="D150" s="15">
        <v>45383</v>
      </c>
      <c r="E150" s="16" t="s">
        <v>246</v>
      </c>
      <c r="F150" s="17">
        <v>4</v>
      </c>
      <c r="G150" s="17">
        <v>3</v>
      </c>
      <c r="H150" s="18">
        <v>381135.96</v>
      </c>
      <c r="I150" s="18">
        <v>19572.96</v>
      </c>
      <c r="J150" s="18">
        <v>0</v>
      </c>
      <c r="K150" s="18">
        <v>400708.92</v>
      </c>
      <c r="L150" s="18">
        <v>5025.04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400708.92</v>
      </c>
      <c r="T150" s="18">
        <v>12529.47</v>
      </c>
      <c r="U150" s="18">
        <v>3731.52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16260.99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f>VLOOKUP(E150,[1]Aplicado!$C$807:$AL$1391,36,0)</f>
        <v>0</v>
      </c>
      <c r="AU150" s="18">
        <f t="shared" si="2"/>
        <v>0</v>
      </c>
      <c r="AV150" s="18">
        <v>24598</v>
      </c>
      <c r="AW150" s="18">
        <v>16260.99</v>
      </c>
      <c r="AX150" s="19">
        <v>60</v>
      </c>
      <c r="AY150" s="19">
        <v>120</v>
      </c>
      <c r="AZ150" s="18">
        <v>661600</v>
      </c>
      <c r="BA150" s="18">
        <v>616531.18000000005</v>
      </c>
      <c r="BB150" s="20">
        <v>0.9</v>
      </c>
      <c r="BC150" s="20">
        <v>0.584946941369616</v>
      </c>
      <c r="BD150" s="20">
        <v>11.75</v>
      </c>
      <c r="BE150" s="20"/>
      <c r="BF150" s="16"/>
      <c r="BG150" s="13"/>
      <c r="BH150" s="16" t="s">
        <v>422</v>
      </c>
      <c r="BI150" s="16" t="s">
        <v>424</v>
      </c>
      <c r="BJ150" s="16" t="s">
        <v>516</v>
      </c>
      <c r="BK150" s="16" t="s">
        <v>358</v>
      </c>
      <c r="BL150" s="14" t="s">
        <v>7</v>
      </c>
      <c r="BM150" s="20">
        <v>400708.92</v>
      </c>
      <c r="BN150" s="14" t="s">
        <v>254</v>
      </c>
      <c r="BO150" s="20"/>
      <c r="BP150" s="21">
        <v>43577</v>
      </c>
      <c r="BQ150" s="21">
        <v>47230</v>
      </c>
      <c r="BR150" s="20">
        <v>2826.12</v>
      </c>
      <c r="BS150" s="20">
        <v>0</v>
      </c>
      <c r="BT150" s="20">
        <v>230</v>
      </c>
    </row>
    <row r="151" spans="1:72" s="1" customFormat="1" ht="18.2" customHeight="1" x14ac:dyDescent="0.15">
      <c r="A151" s="4">
        <v>149</v>
      </c>
      <c r="B151" s="5" t="s">
        <v>351</v>
      </c>
      <c r="C151" s="5" t="s">
        <v>0</v>
      </c>
      <c r="D151" s="6">
        <v>45383</v>
      </c>
      <c r="E151" s="7" t="s">
        <v>252</v>
      </c>
      <c r="F151" s="8">
        <v>0</v>
      </c>
      <c r="G151" s="8">
        <v>0</v>
      </c>
      <c r="H151" s="9">
        <v>133454.49</v>
      </c>
      <c r="I151" s="9">
        <v>0</v>
      </c>
      <c r="J151" s="9">
        <v>0</v>
      </c>
      <c r="K151" s="9">
        <v>133454.49</v>
      </c>
      <c r="L151" s="9">
        <v>1575.04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133454.49</v>
      </c>
      <c r="T151" s="9">
        <v>0</v>
      </c>
      <c r="U151" s="9">
        <v>1306.74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1306.74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22.62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22.62</v>
      </c>
      <c r="AT151" s="9">
        <f>VLOOKUP(E151,[1]Aplicado!$C$807:$AL$1391,36,0)</f>
        <v>0</v>
      </c>
      <c r="AU151" s="9">
        <f t="shared" si="2"/>
        <v>0</v>
      </c>
      <c r="AV151" s="9">
        <v>1575.04</v>
      </c>
      <c r="AW151" s="9">
        <v>1306.74</v>
      </c>
      <c r="AX151" s="10">
        <v>62</v>
      </c>
      <c r="AY151" s="10">
        <v>120</v>
      </c>
      <c r="AZ151" s="9">
        <v>216342.61</v>
      </c>
      <c r="BA151" s="9">
        <v>202900</v>
      </c>
      <c r="BB151" s="11">
        <v>0.9</v>
      </c>
      <c r="BC151" s="11">
        <v>0.59196175948743202</v>
      </c>
      <c r="BD151" s="11">
        <v>11.75</v>
      </c>
      <c r="BE151" s="11"/>
      <c r="BF151" s="7"/>
      <c r="BG151" s="4"/>
      <c r="BH151" s="7" t="s">
        <v>367</v>
      </c>
      <c r="BI151" s="7" t="s">
        <v>368</v>
      </c>
      <c r="BJ151" s="7" t="s">
        <v>370</v>
      </c>
      <c r="BK151" s="7" t="s">
        <v>1</v>
      </c>
      <c r="BL151" s="5" t="s">
        <v>7</v>
      </c>
      <c r="BM151" s="11">
        <v>133454.49</v>
      </c>
      <c r="BN151" s="5" t="s">
        <v>254</v>
      </c>
      <c r="BO151" s="11"/>
      <c r="BP151" s="12">
        <v>43599</v>
      </c>
      <c r="BQ151" s="12">
        <v>47252</v>
      </c>
      <c r="BR151" s="11">
        <v>148.21</v>
      </c>
      <c r="BS151" s="11">
        <v>0</v>
      </c>
      <c r="BT151" s="11">
        <v>230</v>
      </c>
    </row>
    <row r="152" spans="1:72" s="1" customFormat="1" ht="18.2" customHeight="1" x14ac:dyDescent="0.15">
      <c r="A152" s="13">
        <v>150</v>
      </c>
      <c r="B152" s="14" t="s">
        <v>351</v>
      </c>
      <c r="C152" s="14" t="s">
        <v>0</v>
      </c>
      <c r="D152" s="15">
        <v>45383</v>
      </c>
      <c r="E152" s="16" t="s">
        <v>253</v>
      </c>
      <c r="F152" s="17">
        <v>0</v>
      </c>
      <c r="G152" s="17">
        <v>0</v>
      </c>
      <c r="H152" s="18">
        <v>155675.09</v>
      </c>
      <c r="I152" s="18">
        <v>0</v>
      </c>
      <c r="J152" s="18">
        <v>0</v>
      </c>
      <c r="K152" s="18">
        <v>155675.09</v>
      </c>
      <c r="L152" s="18">
        <v>2014.28</v>
      </c>
      <c r="M152" s="18">
        <v>0</v>
      </c>
      <c r="N152" s="18">
        <v>0</v>
      </c>
      <c r="O152" s="18">
        <v>0</v>
      </c>
      <c r="P152" s="18">
        <v>2014.28</v>
      </c>
      <c r="Q152" s="18">
        <v>0</v>
      </c>
      <c r="R152" s="18">
        <v>0</v>
      </c>
      <c r="S152" s="18">
        <v>153660.81</v>
      </c>
      <c r="T152" s="18">
        <v>0</v>
      </c>
      <c r="U152" s="18">
        <v>1524.32</v>
      </c>
      <c r="V152" s="18">
        <v>0</v>
      </c>
      <c r="W152" s="18">
        <v>0</v>
      </c>
      <c r="X152" s="18">
        <v>1524.32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209.77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1.63</v>
      </c>
      <c r="AR152" s="18">
        <v>0</v>
      </c>
      <c r="AS152" s="18">
        <v>0</v>
      </c>
      <c r="AT152" s="18">
        <f>VLOOKUP(E152,[1]Aplicado!$C$807:$AL$1391,36,0)</f>
        <v>0</v>
      </c>
      <c r="AU152" s="18">
        <f t="shared" si="2"/>
        <v>3750</v>
      </c>
      <c r="AV152" s="18">
        <v>0</v>
      </c>
      <c r="AW152" s="18">
        <v>0</v>
      </c>
      <c r="AX152" s="19">
        <v>61</v>
      </c>
      <c r="AY152" s="19">
        <v>120</v>
      </c>
      <c r="AZ152" s="18">
        <v>220534.89</v>
      </c>
      <c r="BA152" s="18">
        <v>249145.24</v>
      </c>
      <c r="BB152" s="20">
        <v>0.9</v>
      </c>
      <c r="BC152" s="20">
        <v>0.55507674559626397</v>
      </c>
      <c r="BD152" s="20">
        <v>11.75</v>
      </c>
      <c r="BE152" s="20"/>
      <c r="BF152" s="16"/>
      <c r="BG152" s="13"/>
      <c r="BH152" s="16" t="s">
        <v>353</v>
      </c>
      <c r="BI152" s="16" t="s">
        <v>479</v>
      </c>
      <c r="BJ152" s="16" t="s">
        <v>580</v>
      </c>
      <c r="BK152" s="16" t="s">
        <v>1</v>
      </c>
      <c r="BL152" s="14" t="s">
        <v>7</v>
      </c>
      <c r="BM152" s="20">
        <v>153660.81</v>
      </c>
      <c r="BN152" s="14" t="s">
        <v>254</v>
      </c>
      <c r="BO152" s="20"/>
      <c r="BP152" s="21">
        <v>43606</v>
      </c>
      <c r="BQ152" s="21">
        <v>47259</v>
      </c>
      <c r="BR152" s="20">
        <v>0</v>
      </c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351</v>
      </c>
      <c r="C153" s="5" t="s">
        <v>0</v>
      </c>
      <c r="D153" s="6">
        <v>45383</v>
      </c>
      <c r="E153" s="7" t="s">
        <v>251</v>
      </c>
      <c r="F153" s="8">
        <v>1</v>
      </c>
      <c r="G153" s="8">
        <v>0</v>
      </c>
      <c r="H153" s="9">
        <v>448575.94</v>
      </c>
      <c r="I153" s="9">
        <v>5242.7700000000004</v>
      </c>
      <c r="J153" s="9">
        <v>0</v>
      </c>
      <c r="K153" s="9">
        <v>453818.71</v>
      </c>
      <c r="L153" s="9">
        <v>5294.1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453818.71</v>
      </c>
      <c r="T153" s="9">
        <v>4443.6400000000003</v>
      </c>
      <c r="U153" s="9">
        <v>4392.3100000000004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8835.9500000000007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f>VLOOKUP(E153,[1]Aplicado!$C$807:$AL$1391,36,0)</f>
        <v>0</v>
      </c>
      <c r="AU153" s="9">
        <f t="shared" si="2"/>
        <v>0</v>
      </c>
      <c r="AV153" s="9">
        <v>10536.87</v>
      </c>
      <c r="AW153" s="9">
        <v>8835.9500000000007</v>
      </c>
      <c r="AX153" s="10">
        <v>62</v>
      </c>
      <c r="AY153" s="10">
        <v>120</v>
      </c>
      <c r="AZ153" s="9">
        <v>717054</v>
      </c>
      <c r="BA153" s="9">
        <v>682000</v>
      </c>
      <c r="BB153" s="11">
        <v>0.9</v>
      </c>
      <c r="BC153" s="11">
        <v>0.59888099560117303</v>
      </c>
      <c r="BD153" s="11">
        <v>11.75</v>
      </c>
      <c r="BE153" s="11"/>
      <c r="BF153" s="7"/>
      <c r="BG153" s="4"/>
      <c r="BH153" s="7" t="s">
        <v>395</v>
      </c>
      <c r="BI153" s="7" t="s">
        <v>396</v>
      </c>
      <c r="BJ153" s="7" t="s">
        <v>581</v>
      </c>
      <c r="BK153" s="7" t="s">
        <v>358</v>
      </c>
      <c r="BL153" s="5" t="s">
        <v>7</v>
      </c>
      <c r="BM153" s="11">
        <v>453818.71</v>
      </c>
      <c r="BN153" s="5" t="s">
        <v>254</v>
      </c>
      <c r="BO153" s="11"/>
      <c r="BP153" s="12">
        <v>43609</v>
      </c>
      <c r="BQ153" s="12">
        <v>47262</v>
      </c>
      <c r="BR153" s="11">
        <v>1036.1199999999999</v>
      </c>
      <c r="BS153" s="11">
        <v>0</v>
      </c>
      <c r="BT153" s="11">
        <v>230</v>
      </c>
    </row>
    <row r="154" spans="1:72" s="1" customFormat="1" ht="18.2" customHeight="1" x14ac:dyDescent="0.15">
      <c r="A154" s="13">
        <v>152</v>
      </c>
      <c r="B154" s="14" t="s">
        <v>27</v>
      </c>
      <c r="C154" s="14" t="s">
        <v>0</v>
      </c>
      <c r="D154" s="15">
        <v>45383</v>
      </c>
      <c r="E154" s="16" t="s">
        <v>250</v>
      </c>
      <c r="F154" s="17">
        <v>0</v>
      </c>
      <c r="G154" s="17">
        <v>0</v>
      </c>
      <c r="H154" s="18">
        <v>9809.1</v>
      </c>
      <c r="I154" s="18">
        <v>0</v>
      </c>
      <c r="J154" s="18">
        <v>0</v>
      </c>
      <c r="K154" s="18">
        <v>9809.1</v>
      </c>
      <c r="L154" s="18">
        <v>4880.57</v>
      </c>
      <c r="M154" s="18">
        <v>0</v>
      </c>
      <c r="N154" s="18">
        <v>0</v>
      </c>
      <c r="O154" s="18">
        <v>0</v>
      </c>
      <c r="P154" s="18">
        <v>4880.57</v>
      </c>
      <c r="Q154" s="18">
        <v>0</v>
      </c>
      <c r="R154" s="18">
        <v>0</v>
      </c>
      <c r="S154" s="18">
        <v>4928.53</v>
      </c>
      <c r="T154" s="18">
        <v>0</v>
      </c>
      <c r="U154" s="18">
        <v>96.05</v>
      </c>
      <c r="V154" s="18">
        <v>0</v>
      </c>
      <c r="W154" s="18">
        <v>0</v>
      </c>
      <c r="X154" s="18">
        <v>96.05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189.44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f>VLOOKUP(E154,[1]Aplicado!$C$807:$AL$1391,36,0)</f>
        <v>0</v>
      </c>
      <c r="AU154" s="18">
        <f t="shared" si="2"/>
        <v>5166.0599999999995</v>
      </c>
      <c r="AV154" s="18">
        <v>0</v>
      </c>
      <c r="AW154" s="18">
        <v>0</v>
      </c>
      <c r="AX154" s="19">
        <v>2</v>
      </c>
      <c r="AY154" s="19">
        <v>60</v>
      </c>
      <c r="AZ154" s="18">
        <v>310859.49</v>
      </c>
      <c r="BA154" s="18">
        <v>225000</v>
      </c>
      <c r="BB154" s="20">
        <v>0.9</v>
      </c>
      <c r="BC154" s="20">
        <v>1.9714120000000002E-2</v>
      </c>
      <c r="BD154" s="20">
        <v>11.75</v>
      </c>
      <c r="BE154" s="20"/>
      <c r="BF154" s="16"/>
      <c r="BG154" s="13"/>
      <c r="BH154" s="16" t="s">
        <v>440</v>
      </c>
      <c r="BI154" s="16" t="s">
        <v>582</v>
      </c>
      <c r="BJ154" s="16" t="s">
        <v>583</v>
      </c>
      <c r="BK154" s="16" t="s">
        <v>1</v>
      </c>
      <c r="BL154" s="14" t="s">
        <v>7</v>
      </c>
      <c r="BM154" s="20">
        <v>4928.53</v>
      </c>
      <c r="BN154" s="14" t="s">
        <v>254</v>
      </c>
      <c r="BO154" s="20"/>
      <c r="BP154" s="21">
        <v>43605</v>
      </c>
      <c r="BQ154" s="21">
        <v>45432</v>
      </c>
      <c r="BR154" s="20">
        <v>0</v>
      </c>
      <c r="BS154" s="20">
        <v>0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27</v>
      </c>
      <c r="C155" s="5" t="s">
        <v>0</v>
      </c>
      <c r="D155" s="6">
        <v>45383</v>
      </c>
      <c r="E155" s="7" t="s">
        <v>256</v>
      </c>
      <c r="F155" s="5" t="s">
        <v>951</v>
      </c>
      <c r="G155" s="8">
        <v>5</v>
      </c>
      <c r="H155" s="9">
        <v>139410.37</v>
      </c>
      <c r="I155" s="9">
        <v>9226.06</v>
      </c>
      <c r="J155" s="9">
        <v>0</v>
      </c>
      <c r="K155" s="9">
        <v>148636.43</v>
      </c>
      <c r="L155" s="9">
        <v>1771.1</v>
      </c>
      <c r="M155" s="9">
        <v>148636.43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148636.43</v>
      </c>
      <c r="T155" s="9">
        <v>7094.57</v>
      </c>
      <c r="U155" s="9">
        <v>1364.91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8459.48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f>VLOOKUP(E155,[1]Aplicado!$C$807:$AL$1391,36,0)</f>
        <v>0</v>
      </c>
      <c r="AU155" s="9">
        <f t="shared" si="2"/>
        <v>0</v>
      </c>
      <c r="AV155" s="9">
        <v>10997.16</v>
      </c>
      <c r="AW155" s="9">
        <v>8459.48</v>
      </c>
      <c r="AX155" s="10">
        <v>64</v>
      </c>
      <c r="AY155" s="10">
        <v>120</v>
      </c>
      <c r="AZ155" s="9">
        <v>249001.75</v>
      </c>
      <c r="BA155" s="9">
        <v>220800</v>
      </c>
      <c r="BB155" s="11">
        <v>0.9</v>
      </c>
      <c r="BC155" s="11">
        <v>0.60585501358695704</v>
      </c>
      <c r="BD155" s="11">
        <v>11.75</v>
      </c>
      <c r="BE155" s="11"/>
      <c r="BF155" s="7"/>
      <c r="BG155" s="4"/>
      <c r="BH155" s="7" t="s">
        <v>367</v>
      </c>
      <c r="BI155" s="7" t="s">
        <v>573</v>
      </c>
      <c r="BJ155" s="7" t="s">
        <v>584</v>
      </c>
      <c r="BK155" s="7" t="s">
        <v>358</v>
      </c>
      <c r="BL155" s="5" t="s">
        <v>7</v>
      </c>
      <c r="BM155" s="11">
        <v>0</v>
      </c>
      <c r="BN155" s="5" t="s">
        <v>254</v>
      </c>
      <c r="BO155" s="11"/>
      <c r="BP155" s="12">
        <v>43637</v>
      </c>
      <c r="BQ155" s="12">
        <v>47290</v>
      </c>
      <c r="BR155" s="11">
        <v>2280.36</v>
      </c>
      <c r="BS155" s="11">
        <v>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351</v>
      </c>
      <c r="C156" s="14" t="s">
        <v>0</v>
      </c>
      <c r="D156" s="15">
        <v>45383</v>
      </c>
      <c r="E156" s="16" t="s">
        <v>257</v>
      </c>
      <c r="F156" s="17">
        <v>2</v>
      </c>
      <c r="G156" s="17">
        <v>1</v>
      </c>
      <c r="H156" s="18">
        <v>174514.3</v>
      </c>
      <c r="I156" s="18">
        <v>2356.0100000000002</v>
      </c>
      <c r="J156" s="18">
        <v>0</v>
      </c>
      <c r="K156" s="18">
        <v>176870.31</v>
      </c>
      <c r="L156" s="18">
        <v>2166.11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176870.31</v>
      </c>
      <c r="T156" s="18">
        <v>1749.8</v>
      </c>
      <c r="U156" s="18">
        <v>1728.79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3478.59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f>VLOOKUP(E156,[1]Aplicado!$C$807:$AL$1391,36,0)</f>
        <v>0</v>
      </c>
      <c r="AU156" s="18">
        <f t="shared" si="2"/>
        <v>0</v>
      </c>
      <c r="AV156" s="18">
        <v>4522.12</v>
      </c>
      <c r="AW156" s="18">
        <v>3478.59</v>
      </c>
      <c r="AX156" s="19">
        <v>65</v>
      </c>
      <c r="AY156" s="19">
        <v>120</v>
      </c>
      <c r="AZ156" s="18">
        <v>205775.14</v>
      </c>
      <c r="BA156" s="18">
        <v>274232.09000000003</v>
      </c>
      <c r="BB156" s="20">
        <v>0.9</v>
      </c>
      <c r="BC156" s="20">
        <v>0.58046918943731196</v>
      </c>
      <c r="BD156" s="20">
        <v>11.75</v>
      </c>
      <c r="BE156" s="20"/>
      <c r="BF156" s="16"/>
      <c r="BG156" s="13"/>
      <c r="BH156" s="16" t="s">
        <v>353</v>
      </c>
      <c r="BI156" s="16" t="s">
        <v>354</v>
      </c>
      <c r="BJ156" s="16" t="s">
        <v>355</v>
      </c>
      <c r="BK156" s="16" t="s">
        <v>358</v>
      </c>
      <c r="BL156" s="14" t="s">
        <v>7</v>
      </c>
      <c r="BM156" s="20">
        <v>176870.31</v>
      </c>
      <c r="BN156" s="14" t="s">
        <v>254</v>
      </c>
      <c r="BO156" s="20"/>
      <c r="BP156" s="21">
        <v>43699</v>
      </c>
      <c r="BQ156" s="21">
        <v>47352</v>
      </c>
      <c r="BR156" s="20">
        <v>1019.14</v>
      </c>
      <c r="BS156" s="20">
        <v>0</v>
      </c>
      <c r="BT156" s="20">
        <v>230</v>
      </c>
    </row>
    <row r="157" spans="1:72" s="1" customFormat="1" ht="18.2" customHeight="1" x14ac:dyDescent="0.15">
      <c r="A157" s="4">
        <v>155</v>
      </c>
      <c r="B157" s="5" t="s">
        <v>27</v>
      </c>
      <c r="C157" s="5" t="s">
        <v>0</v>
      </c>
      <c r="D157" s="6">
        <v>45383</v>
      </c>
      <c r="E157" s="7" t="s">
        <v>258</v>
      </c>
      <c r="F157" s="8">
        <v>0</v>
      </c>
      <c r="G157" s="8">
        <v>0</v>
      </c>
      <c r="H157" s="9">
        <v>512840.22</v>
      </c>
      <c r="I157" s="9">
        <v>0</v>
      </c>
      <c r="J157" s="9">
        <v>0</v>
      </c>
      <c r="K157" s="9">
        <v>512840.22</v>
      </c>
      <c r="L157" s="9">
        <v>6254.41</v>
      </c>
      <c r="M157" s="9">
        <v>0</v>
      </c>
      <c r="N157" s="9">
        <v>0</v>
      </c>
      <c r="O157" s="9">
        <v>0</v>
      </c>
      <c r="P157" s="9">
        <v>6254.41</v>
      </c>
      <c r="Q157" s="9">
        <v>0</v>
      </c>
      <c r="R157" s="9">
        <v>0</v>
      </c>
      <c r="S157" s="9">
        <v>506585.81</v>
      </c>
      <c r="T157" s="9">
        <v>0</v>
      </c>
      <c r="U157" s="9">
        <v>5021.5600000000004</v>
      </c>
      <c r="V157" s="9">
        <v>0</v>
      </c>
      <c r="W157" s="9">
        <v>0</v>
      </c>
      <c r="X157" s="9">
        <v>5021.5600000000004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539.59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84.44</v>
      </c>
      <c r="AR157" s="9">
        <v>0</v>
      </c>
      <c r="AS157" s="9">
        <v>0</v>
      </c>
      <c r="AT157" s="9">
        <f>VLOOKUP(E157,[1]Aplicado!$C$807:$AL$1391,36,0)</f>
        <v>0</v>
      </c>
      <c r="AU157" s="9">
        <f t="shared" si="2"/>
        <v>11900</v>
      </c>
      <c r="AV157" s="9">
        <v>0</v>
      </c>
      <c r="AW157" s="9">
        <v>0</v>
      </c>
      <c r="AX157" s="10">
        <v>66</v>
      </c>
      <c r="AY157" s="10">
        <v>120</v>
      </c>
      <c r="AZ157" s="9">
        <v>812000.56</v>
      </c>
      <c r="BA157" s="9">
        <v>793917.72</v>
      </c>
      <c r="BB157" s="11">
        <v>0.84</v>
      </c>
      <c r="BC157" s="11">
        <v>0.53599015323653398</v>
      </c>
      <c r="BD157" s="11">
        <v>11.75</v>
      </c>
      <c r="BE157" s="11"/>
      <c r="BF157" s="7"/>
      <c r="BG157" s="4"/>
      <c r="BH157" s="7" t="s">
        <v>422</v>
      </c>
      <c r="BI157" s="7" t="s">
        <v>96</v>
      </c>
      <c r="BJ157" s="7" t="s">
        <v>585</v>
      </c>
      <c r="BK157" s="7" t="s">
        <v>1</v>
      </c>
      <c r="BL157" s="5" t="s">
        <v>7</v>
      </c>
      <c r="BM157" s="11">
        <v>506585.81</v>
      </c>
      <c r="BN157" s="5" t="s">
        <v>254</v>
      </c>
      <c r="BO157" s="11"/>
      <c r="BP157" s="12">
        <v>43665</v>
      </c>
      <c r="BQ157" s="12">
        <v>47318</v>
      </c>
      <c r="BR157" s="11">
        <v>0</v>
      </c>
      <c r="BS157" s="11">
        <v>0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351</v>
      </c>
      <c r="C158" s="14" t="s">
        <v>0</v>
      </c>
      <c r="D158" s="15">
        <v>45383</v>
      </c>
      <c r="E158" s="16" t="s">
        <v>262</v>
      </c>
      <c r="F158" s="17">
        <v>49</v>
      </c>
      <c r="G158" s="17">
        <v>48</v>
      </c>
      <c r="H158" s="18">
        <v>178151.35</v>
      </c>
      <c r="I158" s="18">
        <v>73393.63</v>
      </c>
      <c r="J158" s="18">
        <v>0</v>
      </c>
      <c r="K158" s="18">
        <v>251544.98</v>
      </c>
      <c r="L158" s="18">
        <v>1893.83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251544.98</v>
      </c>
      <c r="T158" s="18">
        <v>104854.51</v>
      </c>
      <c r="U158" s="18">
        <v>1744.23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106598.74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f>VLOOKUP(E158,[1]Aplicado!$C$807:$AL$1391,36,0)</f>
        <v>0</v>
      </c>
      <c r="AU158" s="18">
        <f t="shared" si="2"/>
        <v>0</v>
      </c>
      <c r="AV158" s="18">
        <v>75287.460000000006</v>
      </c>
      <c r="AW158" s="18">
        <v>106598.74</v>
      </c>
      <c r="AX158" s="19">
        <v>68</v>
      </c>
      <c r="AY158" s="19">
        <v>120</v>
      </c>
      <c r="AZ158" s="18">
        <v>301500.27</v>
      </c>
      <c r="BA158" s="18">
        <v>256148.37</v>
      </c>
      <c r="BB158" s="20">
        <v>0.9</v>
      </c>
      <c r="BC158" s="20">
        <v>0.88382558124418298</v>
      </c>
      <c r="BD158" s="20">
        <v>11.75</v>
      </c>
      <c r="BE158" s="20"/>
      <c r="BF158" s="16"/>
      <c r="BG158" s="13"/>
      <c r="BH158" s="16" t="s">
        <v>353</v>
      </c>
      <c r="BI158" s="16" t="s">
        <v>479</v>
      </c>
      <c r="BJ158" s="16" t="s">
        <v>586</v>
      </c>
      <c r="BK158" s="16" t="s">
        <v>356</v>
      </c>
      <c r="BL158" s="14" t="s">
        <v>7</v>
      </c>
      <c r="BM158" s="20">
        <v>251544.98</v>
      </c>
      <c r="BN158" s="14" t="s">
        <v>254</v>
      </c>
      <c r="BO158" s="20"/>
      <c r="BP158" s="21">
        <v>43756</v>
      </c>
      <c r="BQ158" s="21">
        <v>47409</v>
      </c>
      <c r="BR158" s="20">
        <v>20153.169999999998</v>
      </c>
      <c r="BS158" s="20">
        <v>0</v>
      </c>
      <c r="BT158" s="20">
        <v>230</v>
      </c>
    </row>
    <row r="159" spans="1:72" s="1" customFormat="1" ht="18.2" customHeight="1" x14ac:dyDescent="0.15">
      <c r="A159" s="4">
        <v>157</v>
      </c>
      <c r="B159" s="5" t="s">
        <v>351</v>
      </c>
      <c r="C159" s="5" t="s">
        <v>0</v>
      </c>
      <c r="D159" s="6">
        <v>45383</v>
      </c>
      <c r="E159" s="7" t="s">
        <v>263</v>
      </c>
      <c r="F159" s="8">
        <v>0</v>
      </c>
      <c r="G159" s="8">
        <v>0</v>
      </c>
      <c r="H159" s="9">
        <v>48331.99</v>
      </c>
      <c r="I159" s="9">
        <v>0</v>
      </c>
      <c r="J159" s="9">
        <v>0</v>
      </c>
      <c r="K159" s="9">
        <v>48331.99</v>
      </c>
      <c r="L159" s="9">
        <v>6019.15</v>
      </c>
      <c r="M159" s="9">
        <v>0</v>
      </c>
      <c r="N159" s="9">
        <v>0</v>
      </c>
      <c r="O159" s="9">
        <v>0</v>
      </c>
      <c r="P159" s="9">
        <v>6019.15</v>
      </c>
      <c r="Q159" s="9">
        <v>0</v>
      </c>
      <c r="R159" s="9">
        <v>0</v>
      </c>
      <c r="S159" s="9">
        <v>42312.84</v>
      </c>
      <c r="T159" s="9">
        <v>0</v>
      </c>
      <c r="U159" s="9">
        <v>473.25</v>
      </c>
      <c r="V159" s="9">
        <v>0</v>
      </c>
      <c r="W159" s="9">
        <v>0</v>
      </c>
      <c r="X159" s="9">
        <v>473.25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199.51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8.09</v>
      </c>
      <c r="AR159" s="9">
        <v>0</v>
      </c>
      <c r="AS159" s="9">
        <v>0</v>
      </c>
      <c r="AT159" s="9">
        <f>VLOOKUP(E159,[1]Aplicado!$C$807:$AL$1391,36,0)</f>
        <v>0</v>
      </c>
      <c r="AU159" s="9">
        <f t="shared" si="2"/>
        <v>6700</v>
      </c>
      <c r="AV159" s="9">
        <v>0</v>
      </c>
      <c r="AW159" s="9">
        <v>0</v>
      </c>
      <c r="AX159" s="10">
        <v>8</v>
      </c>
      <c r="AY159" s="10">
        <v>60</v>
      </c>
      <c r="AZ159" s="9">
        <v>226444.28</v>
      </c>
      <c r="BA159" s="9">
        <v>293530.65000000002</v>
      </c>
      <c r="BB159" s="11">
        <v>0.9</v>
      </c>
      <c r="BC159" s="11">
        <v>0.12973621664381599</v>
      </c>
      <c r="BD159" s="11">
        <v>11.75</v>
      </c>
      <c r="BE159" s="11"/>
      <c r="BF159" s="7"/>
      <c r="BG159" s="4"/>
      <c r="BH159" s="7" t="s">
        <v>391</v>
      </c>
      <c r="BI159" s="7" t="s">
        <v>116</v>
      </c>
      <c r="BJ159" s="7" t="s">
        <v>587</v>
      </c>
      <c r="BK159" s="7" t="s">
        <v>1</v>
      </c>
      <c r="BL159" s="5" t="s">
        <v>7</v>
      </c>
      <c r="BM159" s="11">
        <v>42312.84</v>
      </c>
      <c r="BN159" s="5" t="s">
        <v>254</v>
      </c>
      <c r="BO159" s="11"/>
      <c r="BP159" s="12">
        <v>43788</v>
      </c>
      <c r="BQ159" s="12">
        <v>45615</v>
      </c>
      <c r="BR159" s="11">
        <v>0</v>
      </c>
      <c r="BS159" s="11">
        <v>0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27</v>
      </c>
      <c r="C160" s="14" t="s">
        <v>0</v>
      </c>
      <c r="D160" s="15">
        <v>45383</v>
      </c>
      <c r="E160" s="16" t="s">
        <v>277</v>
      </c>
      <c r="F160" s="17">
        <v>0</v>
      </c>
      <c r="G160" s="17">
        <v>0</v>
      </c>
      <c r="H160" s="18">
        <v>335123.01</v>
      </c>
      <c r="I160" s="18">
        <v>0</v>
      </c>
      <c r="J160" s="18">
        <v>0</v>
      </c>
      <c r="K160" s="18">
        <v>335123.01</v>
      </c>
      <c r="L160" s="18">
        <v>2830.55</v>
      </c>
      <c r="M160" s="18">
        <v>0</v>
      </c>
      <c r="N160" s="18">
        <v>0</v>
      </c>
      <c r="O160" s="18">
        <v>0</v>
      </c>
      <c r="P160" s="18">
        <v>2830.55</v>
      </c>
      <c r="Q160" s="18">
        <v>0</v>
      </c>
      <c r="R160" s="18">
        <v>0</v>
      </c>
      <c r="S160" s="18">
        <v>332292.46000000002</v>
      </c>
      <c r="T160" s="18">
        <v>0</v>
      </c>
      <c r="U160" s="18">
        <v>3281.41</v>
      </c>
      <c r="V160" s="18">
        <v>0</v>
      </c>
      <c r="W160" s="18">
        <v>0</v>
      </c>
      <c r="X160" s="18">
        <v>3281.41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292.47000000000003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0.56999999999999995</v>
      </c>
      <c r="AR160" s="18">
        <v>0</v>
      </c>
      <c r="AS160" s="18">
        <v>0</v>
      </c>
      <c r="AT160" s="18">
        <f>VLOOKUP(E160,[1]Aplicado!$C$807:$AL$1391,36,0)</f>
        <v>0</v>
      </c>
      <c r="AU160" s="18">
        <f t="shared" si="2"/>
        <v>6405</v>
      </c>
      <c r="AV160" s="18">
        <v>0</v>
      </c>
      <c r="AW160" s="18">
        <v>0</v>
      </c>
      <c r="AX160" s="19">
        <v>78</v>
      </c>
      <c r="AY160" s="19">
        <v>120</v>
      </c>
      <c r="AZ160" s="18">
        <v>249001.52</v>
      </c>
      <c r="BA160" s="18">
        <v>430330.12</v>
      </c>
      <c r="BB160" s="20">
        <v>0.85</v>
      </c>
      <c r="BC160" s="20">
        <v>0.65635329221203498</v>
      </c>
      <c r="BD160" s="20">
        <v>11.75</v>
      </c>
      <c r="BE160" s="20"/>
      <c r="BF160" s="16"/>
      <c r="BG160" s="13"/>
      <c r="BH160" s="16" t="s">
        <v>353</v>
      </c>
      <c r="BI160" s="16" t="s">
        <v>588</v>
      </c>
      <c r="BJ160" s="16" t="s">
        <v>589</v>
      </c>
      <c r="BK160" s="16" t="s">
        <v>1</v>
      </c>
      <c r="BL160" s="14" t="s">
        <v>7</v>
      </c>
      <c r="BM160" s="20">
        <v>332292.46000000002</v>
      </c>
      <c r="BN160" s="14" t="s">
        <v>254</v>
      </c>
      <c r="BO160" s="20"/>
      <c r="BP160" s="21">
        <v>43851</v>
      </c>
      <c r="BQ160" s="21">
        <v>47504</v>
      </c>
      <c r="BR160" s="20">
        <v>0</v>
      </c>
      <c r="BS160" s="20">
        <v>0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351</v>
      </c>
      <c r="C161" s="5" t="s">
        <v>0</v>
      </c>
      <c r="D161" s="6">
        <v>45383</v>
      </c>
      <c r="E161" s="7" t="s">
        <v>268</v>
      </c>
      <c r="F161" s="8">
        <v>0</v>
      </c>
      <c r="G161" s="8">
        <v>0</v>
      </c>
      <c r="H161" s="9">
        <v>133509.07999999999</v>
      </c>
      <c r="I161" s="9">
        <v>0</v>
      </c>
      <c r="J161" s="9">
        <v>0</v>
      </c>
      <c r="K161" s="9">
        <v>133509.07999999999</v>
      </c>
      <c r="L161" s="9">
        <v>11583.46</v>
      </c>
      <c r="M161" s="9">
        <v>0</v>
      </c>
      <c r="N161" s="9">
        <v>0</v>
      </c>
      <c r="O161" s="9">
        <v>0</v>
      </c>
      <c r="P161" s="9">
        <v>11583.46</v>
      </c>
      <c r="Q161" s="9">
        <v>0</v>
      </c>
      <c r="R161" s="9">
        <v>0</v>
      </c>
      <c r="S161" s="9">
        <v>121925.62</v>
      </c>
      <c r="T161" s="9">
        <v>0</v>
      </c>
      <c r="U161" s="9">
        <v>1307.28</v>
      </c>
      <c r="V161" s="9">
        <v>0</v>
      </c>
      <c r="W161" s="9">
        <v>0</v>
      </c>
      <c r="X161" s="9">
        <v>1307.28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396.11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f>VLOOKUP(E161,[1]Aplicado!$C$807:$AL$1391,36,0)</f>
        <v>0</v>
      </c>
      <c r="AU161" s="9">
        <f t="shared" si="2"/>
        <v>13286.849999999999</v>
      </c>
      <c r="AV161" s="9">
        <v>0</v>
      </c>
      <c r="AW161" s="9">
        <v>0</v>
      </c>
      <c r="AX161" s="10">
        <v>11</v>
      </c>
      <c r="AY161" s="10">
        <v>60</v>
      </c>
      <c r="AZ161" s="9">
        <v>550000</v>
      </c>
      <c r="BA161" s="9">
        <v>582808.36</v>
      </c>
      <c r="BB161" s="11">
        <v>0.9</v>
      </c>
      <c r="BC161" s="11">
        <v>0.188283260041088</v>
      </c>
      <c r="BD161" s="11">
        <v>11.75</v>
      </c>
      <c r="BE161" s="11"/>
      <c r="BF161" s="7"/>
      <c r="BG161" s="4"/>
      <c r="BH161" s="7" t="s">
        <v>398</v>
      </c>
      <c r="BI161" s="7" t="s">
        <v>590</v>
      </c>
      <c r="BJ161" s="7" t="s">
        <v>591</v>
      </c>
      <c r="BK161" s="7" t="s">
        <v>1</v>
      </c>
      <c r="BL161" s="5" t="s">
        <v>7</v>
      </c>
      <c r="BM161" s="11">
        <v>121925.62</v>
      </c>
      <c r="BN161" s="5" t="s">
        <v>254</v>
      </c>
      <c r="BO161" s="11"/>
      <c r="BP161" s="12">
        <v>43874</v>
      </c>
      <c r="BQ161" s="12">
        <v>45701</v>
      </c>
      <c r="BR161" s="11">
        <v>0</v>
      </c>
      <c r="BS161" s="11">
        <v>0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27</v>
      </c>
      <c r="C162" s="14" t="s">
        <v>0</v>
      </c>
      <c r="D162" s="15">
        <v>45383</v>
      </c>
      <c r="E162" s="16" t="s">
        <v>273</v>
      </c>
      <c r="F162" s="17">
        <v>0</v>
      </c>
      <c r="G162" s="17">
        <v>0</v>
      </c>
      <c r="H162" s="18">
        <v>89161.13</v>
      </c>
      <c r="I162" s="18">
        <v>0</v>
      </c>
      <c r="J162" s="18">
        <v>0</v>
      </c>
      <c r="K162" s="18">
        <v>89161.13</v>
      </c>
      <c r="L162" s="18">
        <v>5174.6099999999997</v>
      </c>
      <c r="M162" s="18">
        <v>0</v>
      </c>
      <c r="N162" s="18">
        <v>0</v>
      </c>
      <c r="O162" s="18">
        <v>0</v>
      </c>
      <c r="P162" s="18">
        <v>5174.6099999999997</v>
      </c>
      <c r="Q162" s="18">
        <v>0</v>
      </c>
      <c r="R162" s="18">
        <v>0</v>
      </c>
      <c r="S162" s="18">
        <v>83986.52</v>
      </c>
      <c r="T162" s="18">
        <v>0</v>
      </c>
      <c r="U162" s="18">
        <v>873.04</v>
      </c>
      <c r="V162" s="18">
        <v>0</v>
      </c>
      <c r="W162" s="18">
        <v>0</v>
      </c>
      <c r="X162" s="18">
        <v>873.04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185.84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0.51</v>
      </c>
      <c r="AR162" s="18">
        <v>0</v>
      </c>
      <c r="AS162" s="18">
        <v>0</v>
      </c>
      <c r="AT162" s="18">
        <f>VLOOKUP(E162,[1]Aplicado!$C$807:$AL$1391,36,0)</f>
        <v>0</v>
      </c>
      <c r="AU162" s="18">
        <f t="shared" si="2"/>
        <v>6234</v>
      </c>
      <c r="AV162" s="18">
        <v>0</v>
      </c>
      <c r="AW162" s="18">
        <v>0</v>
      </c>
      <c r="AX162" s="19">
        <v>15</v>
      </c>
      <c r="AY162" s="19">
        <v>60</v>
      </c>
      <c r="AZ162" s="18">
        <v>280640.83</v>
      </c>
      <c r="BA162" s="18">
        <v>273422.81</v>
      </c>
      <c r="BB162" s="20">
        <v>0.9</v>
      </c>
      <c r="BC162" s="20">
        <v>0.27645048341065598</v>
      </c>
      <c r="BD162" s="20">
        <v>11.75</v>
      </c>
      <c r="BE162" s="20"/>
      <c r="BF162" s="16"/>
      <c r="BG162" s="13"/>
      <c r="BH162" s="16" t="s">
        <v>395</v>
      </c>
      <c r="BI162" s="16" t="s">
        <v>396</v>
      </c>
      <c r="BJ162" s="16" t="s">
        <v>592</v>
      </c>
      <c r="BK162" s="16" t="s">
        <v>1</v>
      </c>
      <c r="BL162" s="14" t="s">
        <v>7</v>
      </c>
      <c r="BM162" s="20">
        <v>83986.52</v>
      </c>
      <c r="BN162" s="14" t="s">
        <v>254</v>
      </c>
      <c r="BO162" s="20"/>
      <c r="BP162" s="21">
        <v>44036</v>
      </c>
      <c r="BQ162" s="21">
        <v>45862</v>
      </c>
      <c r="BR162" s="20">
        <v>0</v>
      </c>
      <c r="BS162" s="20">
        <v>0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90</v>
      </c>
      <c r="C163" s="5" t="s">
        <v>0</v>
      </c>
      <c r="D163" s="6">
        <v>45383</v>
      </c>
      <c r="E163" s="7" t="s">
        <v>755</v>
      </c>
      <c r="F163" s="8">
        <v>9</v>
      </c>
      <c r="G163" s="8">
        <v>9</v>
      </c>
      <c r="H163" s="9">
        <v>439233.88</v>
      </c>
      <c r="I163" s="9">
        <v>35611.9</v>
      </c>
      <c r="J163" s="9">
        <v>0</v>
      </c>
      <c r="K163" s="9">
        <v>474845.78</v>
      </c>
      <c r="L163" s="9">
        <v>3767.56</v>
      </c>
      <c r="M163" s="9">
        <v>0</v>
      </c>
      <c r="N163" s="9">
        <v>0</v>
      </c>
      <c r="O163" s="9">
        <v>3373.02</v>
      </c>
      <c r="P163" s="9">
        <v>0</v>
      </c>
      <c r="Q163" s="9">
        <v>0</v>
      </c>
      <c r="R163" s="9">
        <v>0</v>
      </c>
      <c r="S163" s="9">
        <v>471472.76</v>
      </c>
      <c r="T163" s="9">
        <v>40340.19</v>
      </c>
      <c r="U163" s="9">
        <v>4300.5</v>
      </c>
      <c r="V163" s="9">
        <v>0</v>
      </c>
      <c r="W163" s="9">
        <v>4465.91</v>
      </c>
      <c r="X163" s="9">
        <v>0</v>
      </c>
      <c r="Y163" s="9">
        <v>0</v>
      </c>
      <c r="Z163" s="9">
        <v>0</v>
      </c>
      <c r="AA163" s="9">
        <v>40174.78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230</v>
      </c>
      <c r="AN163" s="9">
        <v>0</v>
      </c>
      <c r="AO163" s="9">
        <v>0</v>
      </c>
      <c r="AP163" s="9">
        <v>386.07</v>
      </c>
      <c r="AQ163" s="9">
        <v>0</v>
      </c>
      <c r="AR163" s="9">
        <v>0</v>
      </c>
      <c r="AS163" s="9">
        <v>0</v>
      </c>
      <c r="AT163" s="9">
        <f>VLOOKUP(E163,[1]Aplicado!$C$807:$AL$1391,36,0)</f>
        <v>0</v>
      </c>
      <c r="AU163" s="9">
        <f t="shared" si="2"/>
        <v>8455</v>
      </c>
      <c r="AV163" s="9">
        <v>36006.44</v>
      </c>
      <c r="AW163" s="9">
        <v>40174.78</v>
      </c>
      <c r="AX163" s="10">
        <v>81</v>
      </c>
      <c r="AY163" s="10">
        <v>120</v>
      </c>
      <c r="AZ163" s="9">
        <v>599000</v>
      </c>
      <c r="BA163" s="9">
        <v>568055.32999999996</v>
      </c>
      <c r="BB163" s="11">
        <v>0</v>
      </c>
      <c r="BC163" s="11" t="s">
        <v>757</v>
      </c>
      <c r="BD163" s="11">
        <v>11.75</v>
      </c>
      <c r="BE163" s="11"/>
      <c r="BF163" s="7"/>
      <c r="BG163" s="4"/>
      <c r="BH163" s="7" t="s">
        <v>398</v>
      </c>
      <c r="BI163" s="7" t="s">
        <v>400</v>
      </c>
      <c r="BJ163" s="7" t="s">
        <v>426</v>
      </c>
      <c r="BK163" s="7" t="s">
        <v>356</v>
      </c>
      <c r="BL163" s="5" t="s">
        <v>7</v>
      </c>
      <c r="BM163" s="11">
        <v>471472.76</v>
      </c>
      <c r="BN163" s="5" t="s">
        <v>254</v>
      </c>
      <c r="BO163" s="11"/>
      <c r="BP163" s="12">
        <v>44204</v>
      </c>
      <c r="BQ163" s="12">
        <v>47856</v>
      </c>
      <c r="BR163" s="11">
        <v>5544.63</v>
      </c>
      <c r="BS163" s="11">
        <v>0</v>
      </c>
      <c r="BT163" s="11">
        <v>230</v>
      </c>
    </row>
    <row r="164" spans="1:72" s="1" customFormat="1" ht="18.2" customHeight="1" x14ac:dyDescent="0.15">
      <c r="A164" s="13">
        <v>162</v>
      </c>
      <c r="B164" s="14" t="s">
        <v>351</v>
      </c>
      <c r="C164" s="14" t="s">
        <v>0</v>
      </c>
      <c r="D164" s="15">
        <v>45383</v>
      </c>
      <c r="E164" s="16" t="s">
        <v>756</v>
      </c>
      <c r="F164" s="17">
        <v>0</v>
      </c>
      <c r="G164" s="17">
        <v>1</v>
      </c>
      <c r="H164" s="18">
        <v>288945.57</v>
      </c>
      <c r="I164" s="18">
        <v>4828.24</v>
      </c>
      <c r="J164" s="18">
        <v>0</v>
      </c>
      <c r="K164" s="18">
        <v>293773.81</v>
      </c>
      <c r="L164" s="18">
        <v>2449.63</v>
      </c>
      <c r="M164" s="18">
        <v>0</v>
      </c>
      <c r="N164" s="18">
        <v>0</v>
      </c>
      <c r="O164" s="18">
        <v>4828.24</v>
      </c>
      <c r="P164" s="18">
        <v>0</v>
      </c>
      <c r="Q164" s="18">
        <v>0</v>
      </c>
      <c r="R164" s="18">
        <v>0</v>
      </c>
      <c r="S164" s="18">
        <v>288945.57</v>
      </c>
      <c r="T164" s="18">
        <v>5252.99</v>
      </c>
      <c r="U164" s="18">
        <v>2829.05</v>
      </c>
      <c r="V164" s="18">
        <v>0</v>
      </c>
      <c r="W164" s="18">
        <v>5252.99</v>
      </c>
      <c r="X164" s="18">
        <v>153.55000000000001</v>
      </c>
      <c r="Y164" s="18">
        <v>0</v>
      </c>
      <c r="Z164" s="18">
        <v>0</v>
      </c>
      <c r="AA164" s="18">
        <v>2675.5</v>
      </c>
      <c r="AB164" s="18">
        <v>0</v>
      </c>
      <c r="AC164" s="18">
        <v>0</v>
      </c>
      <c r="AD164" s="18">
        <v>0</v>
      </c>
      <c r="AE164" s="18">
        <v>0</v>
      </c>
      <c r="AF164" s="18">
        <v>230</v>
      </c>
      <c r="AG164" s="18">
        <v>0</v>
      </c>
      <c r="AH164" s="18">
        <v>0</v>
      </c>
      <c r="AI164" s="18">
        <v>252.61</v>
      </c>
      <c r="AJ164" s="18">
        <v>0</v>
      </c>
      <c r="AK164" s="18">
        <v>0</v>
      </c>
      <c r="AL164" s="18">
        <v>0</v>
      </c>
      <c r="AM164" s="18">
        <v>230</v>
      </c>
      <c r="AN164" s="18">
        <v>0</v>
      </c>
      <c r="AO164" s="18">
        <v>0</v>
      </c>
      <c r="AP164" s="18">
        <v>252.61</v>
      </c>
      <c r="AQ164" s="18">
        <v>0</v>
      </c>
      <c r="AR164" s="18">
        <v>0</v>
      </c>
      <c r="AS164" s="18">
        <v>0</v>
      </c>
      <c r="AT164" s="18">
        <f>VLOOKUP(E164,[1]Aplicado!$C$807:$AL$1391,36,0)</f>
        <v>0</v>
      </c>
      <c r="AU164" s="18">
        <f t="shared" si="2"/>
        <v>11200</v>
      </c>
      <c r="AV164" s="18">
        <v>2449.63</v>
      </c>
      <c r="AW164" s="18">
        <v>2675.5</v>
      </c>
      <c r="AX164" s="19">
        <v>81</v>
      </c>
      <c r="AY164" s="19">
        <v>120</v>
      </c>
      <c r="AZ164" s="18">
        <v>307812.59999999998</v>
      </c>
      <c r="BA164" s="18">
        <v>371661.16</v>
      </c>
      <c r="BB164" s="20">
        <v>0.9</v>
      </c>
      <c r="BC164" s="20">
        <v>0.69969919105886702</v>
      </c>
      <c r="BD164" s="20">
        <v>11.75</v>
      </c>
      <c r="BE164" s="20"/>
      <c r="BF164" s="16"/>
      <c r="BG164" s="13"/>
      <c r="BH164" s="16" t="s">
        <v>395</v>
      </c>
      <c r="BI164" s="16" t="s">
        <v>604</v>
      </c>
      <c r="BJ164" s="16" t="s">
        <v>758</v>
      </c>
      <c r="BK164" s="16" t="s">
        <v>1</v>
      </c>
      <c r="BL164" s="14" t="s">
        <v>7</v>
      </c>
      <c r="BM164" s="20">
        <v>288945.57</v>
      </c>
      <c r="BN164" s="14" t="s">
        <v>254</v>
      </c>
      <c r="BO164" s="20"/>
      <c r="BP164" s="21">
        <v>44218</v>
      </c>
      <c r="BQ164" s="21">
        <v>47870</v>
      </c>
      <c r="BR164" s="20">
        <v>0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351</v>
      </c>
      <c r="C165" s="5" t="s">
        <v>0</v>
      </c>
      <c r="D165" s="6">
        <v>45383</v>
      </c>
      <c r="E165" s="7" t="s">
        <v>767</v>
      </c>
      <c r="F165" s="8">
        <v>0</v>
      </c>
      <c r="G165" s="8">
        <v>0</v>
      </c>
      <c r="H165" s="9">
        <v>267547.94</v>
      </c>
      <c r="I165" s="9">
        <v>0</v>
      </c>
      <c r="J165" s="9">
        <v>0</v>
      </c>
      <c r="K165" s="9">
        <v>267547.94</v>
      </c>
      <c r="L165" s="9">
        <v>9943.4699999999993</v>
      </c>
      <c r="M165" s="9">
        <v>0</v>
      </c>
      <c r="N165" s="9">
        <v>0</v>
      </c>
      <c r="O165" s="9">
        <v>0</v>
      </c>
      <c r="P165" s="9">
        <v>9011.81</v>
      </c>
      <c r="Q165" s="9">
        <v>0</v>
      </c>
      <c r="R165" s="9">
        <v>0</v>
      </c>
      <c r="S165" s="9">
        <v>258536.13</v>
      </c>
      <c r="T165" s="9">
        <v>0</v>
      </c>
      <c r="U165" s="9">
        <v>2619.7399999999998</v>
      </c>
      <c r="V165" s="9">
        <v>0</v>
      </c>
      <c r="W165" s="9">
        <v>0</v>
      </c>
      <c r="X165" s="9">
        <v>2619.7399999999998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386.04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12017.59</v>
      </c>
      <c r="AT165" s="9">
        <f>VLOOKUP(E165,[1]Aplicado!$C$807:$AL$1391,36,0)</f>
        <v>0</v>
      </c>
      <c r="AU165" s="9">
        <f t="shared" si="2"/>
        <v>0</v>
      </c>
      <c r="AV165" s="9">
        <v>931.66</v>
      </c>
      <c r="AW165" s="9">
        <v>0</v>
      </c>
      <c r="AX165" s="10">
        <v>23</v>
      </c>
      <c r="AY165" s="10">
        <v>60</v>
      </c>
      <c r="AZ165" s="9">
        <v>642047.55000000005</v>
      </c>
      <c r="BA165" s="9">
        <v>568000</v>
      </c>
      <c r="BB165" s="11">
        <v>0.61</v>
      </c>
      <c r="BC165" s="11">
        <v>0.27765323820422499</v>
      </c>
      <c r="BD165" s="11">
        <v>11.75</v>
      </c>
      <c r="BE165" s="11"/>
      <c r="BF165" s="7"/>
      <c r="BG165" s="4"/>
      <c r="BH165" s="7" t="s">
        <v>401</v>
      </c>
      <c r="BI165" s="7" t="s">
        <v>402</v>
      </c>
      <c r="BJ165" s="7" t="s">
        <v>768</v>
      </c>
      <c r="BK165" s="7" t="s">
        <v>1</v>
      </c>
      <c r="BL165" s="5" t="s">
        <v>7</v>
      </c>
      <c r="BM165" s="11">
        <v>258536.13</v>
      </c>
      <c r="BN165" s="5" t="s">
        <v>254</v>
      </c>
      <c r="BO165" s="11"/>
      <c r="BP165" s="12">
        <v>44218</v>
      </c>
      <c r="BQ165" s="12">
        <v>46053</v>
      </c>
      <c r="BR165" s="11">
        <v>0</v>
      </c>
      <c r="BS165" s="11">
        <v>0</v>
      </c>
      <c r="BT165" s="11">
        <v>230</v>
      </c>
    </row>
    <row r="166" spans="1:72" s="1" customFormat="1" ht="18.2" customHeight="1" x14ac:dyDescent="0.15">
      <c r="A166" s="13">
        <v>164</v>
      </c>
      <c r="B166" s="14" t="s">
        <v>351</v>
      </c>
      <c r="C166" s="14" t="s">
        <v>0</v>
      </c>
      <c r="D166" s="15">
        <v>45383</v>
      </c>
      <c r="E166" s="16" t="s">
        <v>766</v>
      </c>
      <c r="F166" s="17">
        <v>2</v>
      </c>
      <c r="G166" s="17">
        <v>1</v>
      </c>
      <c r="H166" s="18">
        <v>182793.95</v>
      </c>
      <c r="I166" s="18">
        <v>2784</v>
      </c>
      <c r="J166" s="18">
        <v>0</v>
      </c>
      <c r="K166" s="18">
        <v>185577.95</v>
      </c>
      <c r="L166" s="18">
        <v>1412.48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185577.95</v>
      </c>
      <c r="T166" s="18">
        <v>3620.42</v>
      </c>
      <c r="U166" s="18">
        <v>1789.73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5410.15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f>VLOOKUP(E166,[1]Aplicado!$C$807:$AL$1391,36,0)</f>
        <v>0</v>
      </c>
      <c r="AU166" s="18">
        <f t="shared" si="2"/>
        <v>0</v>
      </c>
      <c r="AV166" s="18">
        <v>4196.4799999999996</v>
      </c>
      <c r="AW166" s="18">
        <v>5410.15</v>
      </c>
      <c r="AX166" s="19">
        <v>83</v>
      </c>
      <c r="AY166" s="19">
        <v>120</v>
      </c>
      <c r="AZ166" s="18">
        <v>189400.26</v>
      </c>
      <c r="BA166" s="18">
        <v>225460.79</v>
      </c>
      <c r="BB166" s="20">
        <v>0.66</v>
      </c>
      <c r="BC166" s="20">
        <v>0.54324943596622699</v>
      </c>
      <c r="BD166" s="20">
        <v>11.75</v>
      </c>
      <c r="BE166" s="20"/>
      <c r="BF166" s="16"/>
      <c r="BG166" s="13"/>
      <c r="BH166" s="16" t="s">
        <v>387</v>
      </c>
      <c r="BI166" s="16" t="s">
        <v>388</v>
      </c>
      <c r="BJ166" s="16" t="s">
        <v>769</v>
      </c>
      <c r="BK166" s="16" t="s">
        <v>358</v>
      </c>
      <c r="BL166" s="14" t="s">
        <v>7</v>
      </c>
      <c r="BM166" s="20">
        <v>185577.95</v>
      </c>
      <c r="BN166" s="14" t="s">
        <v>254</v>
      </c>
      <c r="BO166" s="20"/>
      <c r="BP166" s="21">
        <v>44265</v>
      </c>
      <c r="BQ166" s="21">
        <v>47938</v>
      </c>
      <c r="BR166" s="20">
        <v>917.04</v>
      </c>
      <c r="BS166" s="20">
        <v>0</v>
      </c>
      <c r="BT166" s="20">
        <v>230</v>
      </c>
    </row>
    <row r="167" spans="1:72" s="1" customFormat="1" ht="18.2" customHeight="1" x14ac:dyDescent="0.15">
      <c r="A167" s="4">
        <v>165</v>
      </c>
      <c r="B167" s="5" t="s">
        <v>95</v>
      </c>
      <c r="C167" s="5" t="s">
        <v>0</v>
      </c>
      <c r="D167" s="6">
        <v>45383</v>
      </c>
      <c r="E167" s="7" t="s">
        <v>761</v>
      </c>
      <c r="F167" s="8">
        <v>0</v>
      </c>
      <c r="G167" s="8">
        <v>0</v>
      </c>
      <c r="H167" s="9">
        <v>102844.62</v>
      </c>
      <c r="I167" s="9">
        <v>0</v>
      </c>
      <c r="J167" s="9">
        <v>0</v>
      </c>
      <c r="K167" s="9">
        <v>102844.62</v>
      </c>
      <c r="L167" s="9">
        <v>3822.24</v>
      </c>
      <c r="M167" s="9">
        <v>0</v>
      </c>
      <c r="N167" s="9">
        <v>0</v>
      </c>
      <c r="O167" s="9">
        <v>0</v>
      </c>
      <c r="P167" s="9">
        <v>3822.24</v>
      </c>
      <c r="Q167" s="9">
        <v>0</v>
      </c>
      <c r="R167" s="9">
        <v>0</v>
      </c>
      <c r="S167" s="9">
        <v>99022.38</v>
      </c>
      <c r="T167" s="9">
        <v>0</v>
      </c>
      <c r="U167" s="9">
        <v>1007.02</v>
      </c>
      <c r="V167" s="9">
        <v>0</v>
      </c>
      <c r="W167" s="9">
        <v>0</v>
      </c>
      <c r="X167" s="9">
        <v>1007.02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148.38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0.36</v>
      </c>
      <c r="AR167" s="9">
        <v>0</v>
      </c>
      <c r="AS167" s="9">
        <v>0</v>
      </c>
      <c r="AT167" s="9">
        <f>VLOOKUP(E167,[1]Aplicado!$C$807:$AL$1391,36,0)</f>
        <v>0</v>
      </c>
      <c r="AU167" s="9">
        <f t="shared" si="2"/>
        <v>4978</v>
      </c>
      <c r="AV167" s="9">
        <v>0</v>
      </c>
      <c r="AW167" s="9">
        <v>0</v>
      </c>
      <c r="AX167" s="10">
        <v>23</v>
      </c>
      <c r="AY167" s="10">
        <v>60</v>
      </c>
      <c r="AZ167" s="9">
        <v>158638.5</v>
      </c>
      <c r="BA167" s="9">
        <v>218337.46</v>
      </c>
      <c r="BB167" s="11">
        <v>0.84</v>
      </c>
      <c r="BC167" s="11">
        <v>0.38096439887136202</v>
      </c>
      <c r="BD167" s="11">
        <v>11.75</v>
      </c>
      <c r="BE167" s="11"/>
      <c r="BF167" s="7"/>
      <c r="BG167" s="4"/>
      <c r="BH167" s="7" t="s">
        <v>407</v>
      </c>
      <c r="BI167" s="7" t="s">
        <v>468</v>
      </c>
      <c r="BJ167" s="7" t="s">
        <v>627</v>
      </c>
      <c r="BK167" s="7" t="s">
        <v>1</v>
      </c>
      <c r="BL167" s="5" t="s">
        <v>7</v>
      </c>
      <c r="BM167" s="11">
        <v>99022.38</v>
      </c>
      <c r="BN167" s="5" t="s">
        <v>254</v>
      </c>
      <c r="BO167" s="11"/>
      <c r="BP167" s="12">
        <v>44265</v>
      </c>
      <c r="BQ167" s="12">
        <v>46112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351</v>
      </c>
      <c r="C168" s="14" t="s">
        <v>0</v>
      </c>
      <c r="D168" s="15">
        <v>45383</v>
      </c>
      <c r="E168" s="16" t="s">
        <v>765</v>
      </c>
      <c r="F168" s="17">
        <v>0</v>
      </c>
      <c r="G168" s="17">
        <v>0</v>
      </c>
      <c r="H168" s="18">
        <v>79633.77</v>
      </c>
      <c r="I168" s="18">
        <v>160.72</v>
      </c>
      <c r="J168" s="18">
        <v>26.28</v>
      </c>
      <c r="K168" s="18">
        <v>79794.490000000005</v>
      </c>
      <c r="L168" s="18">
        <v>2958.63</v>
      </c>
      <c r="M168" s="18">
        <v>0</v>
      </c>
      <c r="N168" s="18">
        <v>0</v>
      </c>
      <c r="O168" s="18">
        <v>160.72</v>
      </c>
      <c r="P168" s="18">
        <v>2958.63</v>
      </c>
      <c r="Q168" s="18">
        <v>26.28</v>
      </c>
      <c r="R168" s="18">
        <v>0</v>
      </c>
      <c r="S168" s="18">
        <v>76648.86</v>
      </c>
      <c r="T168" s="18">
        <v>0</v>
      </c>
      <c r="U168" s="18">
        <v>779.49</v>
      </c>
      <c r="V168" s="18">
        <v>0</v>
      </c>
      <c r="W168" s="18">
        <v>0</v>
      </c>
      <c r="X168" s="18">
        <v>779.49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230</v>
      </c>
      <c r="AG168" s="18">
        <v>0</v>
      </c>
      <c r="AH168" s="18">
        <v>0</v>
      </c>
      <c r="AI168" s="18">
        <v>114.86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986.3</v>
      </c>
      <c r="AR168" s="18">
        <v>0</v>
      </c>
      <c r="AS168" s="18">
        <v>0</v>
      </c>
      <c r="AT168" s="18">
        <f>VLOOKUP(E168,[1]Aplicado!$C$807:$AL$1391,36,0)</f>
        <v>230</v>
      </c>
      <c r="AU168" s="18">
        <f t="shared" si="2"/>
        <v>5000.0000000000009</v>
      </c>
      <c r="AV168" s="18">
        <v>0</v>
      </c>
      <c r="AW168" s="18">
        <v>0</v>
      </c>
      <c r="AX168" s="19">
        <v>23</v>
      </c>
      <c r="AY168" s="19">
        <v>60</v>
      </c>
      <c r="AZ168" s="18">
        <v>367038.4</v>
      </c>
      <c r="BA168" s="18">
        <v>169005.48</v>
      </c>
      <c r="BB168" s="20">
        <v>0.37</v>
      </c>
      <c r="BC168" s="20">
        <v>0.16780567233677901</v>
      </c>
      <c r="BD168" s="20">
        <v>11.75</v>
      </c>
      <c r="BE168" s="20"/>
      <c r="BF168" s="16"/>
      <c r="BG168" s="13"/>
      <c r="BH168" s="16" t="s">
        <v>446</v>
      </c>
      <c r="BI168" s="16" t="s">
        <v>450</v>
      </c>
      <c r="BJ168" s="16" t="s">
        <v>770</v>
      </c>
      <c r="BK168" s="16" t="s">
        <v>1</v>
      </c>
      <c r="BL168" s="14" t="s">
        <v>7</v>
      </c>
      <c r="BM168" s="20">
        <v>76648.86</v>
      </c>
      <c r="BN168" s="14" t="s">
        <v>254</v>
      </c>
      <c r="BO168" s="20"/>
      <c r="BP168" s="21">
        <v>44265</v>
      </c>
      <c r="BQ168" s="21">
        <v>46112</v>
      </c>
      <c r="BR168" s="20">
        <v>0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351</v>
      </c>
      <c r="C169" s="5" t="s">
        <v>0</v>
      </c>
      <c r="D169" s="6">
        <v>45383</v>
      </c>
      <c r="E169" s="7" t="s">
        <v>764</v>
      </c>
      <c r="F169" s="8">
        <v>0</v>
      </c>
      <c r="G169" s="8">
        <v>0</v>
      </c>
      <c r="H169" s="9">
        <v>153592.35</v>
      </c>
      <c r="I169" s="9">
        <v>0</v>
      </c>
      <c r="J169" s="9">
        <v>0</v>
      </c>
      <c r="K169" s="9">
        <v>153592.35</v>
      </c>
      <c r="L169" s="9">
        <v>5708.26</v>
      </c>
      <c r="M169" s="9">
        <v>0</v>
      </c>
      <c r="N169" s="9">
        <v>0</v>
      </c>
      <c r="O169" s="9">
        <v>0</v>
      </c>
      <c r="P169" s="9">
        <v>5708.26</v>
      </c>
      <c r="Q169" s="9">
        <v>0</v>
      </c>
      <c r="R169" s="9">
        <v>0</v>
      </c>
      <c r="S169" s="9">
        <v>147884.09</v>
      </c>
      <c r="T169" s="9">
        <v>0</v>
      </c>
      <c r="U169" s="9">
        <v>1503.93</v>
      </c>
      <c r="V169" s="9">
        <v>0</v>
      </c>
      <c r="W169" s="9">
        <v>0</v>
      </c>
      <c r="X169" s="9">
        <v>1503.93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221.61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0.08</v>
      </c>
      <c r="AR169" s="9">
        <v>0</v>
      </c>
      <c r="AS169" s="9">
        <v>0</v>
      </c>
      <c r="AT169" s="9">
        <f>VLOOKUP(E169,[1]Aplicado!$C$807:$AL$1391,36,0)</f>
        <v>0</v>
      </c>
      <c r="AU169" s="9">
        <f t="shared" si="2"/>
        <v>7433.88</v>
      </c>
      <c r="AV169" s="9">
        <v>0</v>
      </c>
      <c r="AW169" s="9">
        <v>0</v>
      </c>
      <c r="AX169" s="10">
        <v>23</v>
      </c>
      <c r="AY169" s="10">
        <v>60</v>
      </c>
      <c r="AZ169" s="9">
        <v>405272.5</v>
      </c>
      <c r="BA169" s="9">
        <v>326073.36</v>
      </c>
      <c r="BB169" s="11">
        <v>0.57999999999999996</v>
      </c>
      <c r="BC169" s="11">
        <v>0.26304746944061902</v>
      </c>
      <c r="BD169" s="11">
        <v>11.75</v>
      </c>
      <c r="BE169" s="11"/>
      <c r="BF169" s="7"/>
      <c r="BG169" s="4"/>
      <c r="BH169" s="7" t="s">
        <v>446</v>
      </c>
      <c r="BI169" s="7" t="s">
        <v>450</v>
      </c>
      <c r="BJ169" s="7" t="s">
        <v>451</v>
      </c>
      <c r="BK169" s="7" t="s">
        <v>1</v>
      </c>
      <c r="BL169" s="5" t="s">
        <v>7</v>
      </c>
      <c r="BM169" s="11">
        <v>147884.09</v>
      </c>
      <c r="BN169" s="5" t="s">
        <v>254</v>
      </c>
      <c r="BO169" s="11"/>
      <c r="BP169" s="12">
        <v>44265</v>
      </c>
      <c r="BQ169" s="12">
        <v>46112</v>
      </c>
      <c r="BR169" s="11">
        <v>0</v>
      </c>
      <c r="BS169" s="11">
        <v>0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351</v>
      </c>
      <c r="C170" s="14" t="s">
        <v>0</v>
      </c>
      <c r="D170" s="15">
        <v>45383</v>
      </c>
      <c r="E170" s="16" t="s">
        <v>763</v>
      </c>
      <c r="F170" s="17">
        <v>0</v>
      </c>
      <c r="G170" s="17">
        <v>0</v>
      </c>
      <c r="H170" s="18">
        <v>101185.83</v>
      </c>
      <c r="I170" s="18">
        <v>0</v>
      </c>
      <c r="J170" s="18">
        <v>0</v>
      </c>
      <c r="K170" s="18">
        <v>101185.83</v>
      </c>
      <c r="L170" s="18">
        <v>3897.19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101185.83</v>
      </c>
      <c r="T170" s="18">
        <v>0</v>
      </c>
      <c r="U170" s="18">
        <v>1026.77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1026.77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f>VLOOKUP(E170,[1]Aplicado!$C$807:$AL$1391,36,0)</f>
        <v>0</v>
      </c>
      <c r="AU170" s="18">
        <f t="shared" si="2"/>
        <v>0</v>
      </c>
      <c r="AV170" s="18">
        <v>3897.19</v>
      </c>
      <c r="AW170" s="18">
        <v>1026.77</v>
      </c>
      <c r="AX170" s="19">
        <v>23</v>
      </c>
      <c r="AY170" s="19">
        <v>60</v>
      </c>
      <c r="AZ170" s="18">
        <v>189442.93</v>
      </c>
      <c r="BA170" s="18">
        <v>222619.26</v>
      </c>
      <c r="BB170" s="20">
        <v>0.66</v>
      </c>
      <c r="BC170" s="20">
        <v>0.29998593922196998</v>
      </c>
      <c r="BD170" s="20">
        <v>11.75</v>
      </c>
      <c r="BE170" s="20"/>
      <c r="BF170" s="16"/>
      <c r="BG170" s="13"/>
      <c r="BH170" s="16" t="s">
        <v>353</v>
      </c>
      <c r="BI170" s="16" t="s">
        <v>354</v>
      </c>
      <c r="BJ170" s="16" t="s">
        <v>355</v>
      </c>
      <c r="BK170" s="16" t="s">
        <v>1</v>
      </c>
      <c r="BL170" s="14" t="s">
        <v>7</v>
      </c>
      <c r="BM170" s="20">
        <v>101185.83</v>
      </c>
      <c r="BN170" s="14" t="s">
        <v>254</v>
      </c>
      <c r="BO170" s="20"/>
      <c r="BP170" s="21">
        <v>44265</v>
      </c>
      <c r="BQ170" s="21">
        <v>46112</v>
      </c>
      <c r="BR170" s="20">
        <v>151.31</v>
      </c>
      <c r="BS170" s="20">
        <v>0</v>
      </c>
      <c r="BT170" s="20">
        <v>230</v>
      </c>
    </row>
    <row r="171" spans="1:72" s="1" customFormat="1" ht="18.2" customHeight="1" x14ac:dyDescent="0.15">
      <c r="A171" s="4">
        <v>169</v>
      </c>
      <c r="B171" s="5" t="s">
        <v>351</v>
      </c>
      <c r="C171" s="5" t="s">
        <v>0</v>
      </c>
      <c r="D171" s="6">
        <v>45383</v>
      </c>
      <c r="E171" s="7" t="s">
        <v>783</v>
      </c>
      <c r="F171" s="8">
        <v>16</v>
      </c>
      <c r="G171" s="8">
        <v>15</v>
      </c>
      <c r="H171" s="9">
        <v>299982.11</v>
      </c>
      <c r="I171" s="9">
        <v>40931.730000000003</v>
      </c>
      <c r="J171" s="9">
        <v>0</v>
      </c>
      <c r="K171" s="9">
        <v>340913.84</v>
      </c>
      <c r="L171" s="9">
        <v>2779.69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340913.84</v>
      </c>
      <c r="T171" s="9">
        <v>49004.23</v>
      </c>
      <c r="U171" s="9">
        <v>2937.08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51941.31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f>VLOOKUP(E171,[1]Aplicado!$C$807:$AL$1391,36,0)</f>
        <v>0</v>
      </c>
      <c r="AU171" s="9">
        <f t="shared" si="2"/>
        <v>0</v>
      </c>
      <c r="AV171" s="9">
        <v>43711.42</v>
      </c>
      <c r="AW171" s="9">
        <v>51941.31</v>
      </c>
      <c r="AX171" s="10">
        <v>78</v>
      </c>
      <c r="AY171" s="10">
        <v>110</v>
      </c>
      <c r="AZ171" s="9">
        <v>94607.46</v>
      </c>
      <c r="BA171" s="9">
        <v>383948.47</v>
      </c>
      <c r="BB171" s="11">
        <v>0.9</v>
      </c>
      <c r="BC171" s="11">
        <v>0.79912404912044599</v>
      </c>
      <c r="BD171" s="11">
        <v>11.75</v>
      </c>
      <c r="BE171" s="11"/>
      <c r="BF171" s="7"/>
      <c r="BG171" s="4"/>
      <c r="BH171" s="7" t="s">
        <v>392</v>
      </c>
      <c r="BI171" s="7" t="s">
        <v>458</v>
      </c>
      <c r="BJ171" s="7" t="s">
        <v>459</v>
      </c>
      <c r="BK171" s="7" t="s">
        <v>356</v>
      </c>
      <c r="BL171" s="5" t="s">
        <v>7</v>
      </c>
      <c r="BM171" s="11">
        <v>340913.84</v>
      </c>
      <c r="BN171" s="5" t="s">
        <v>254</v>
      </c>
      <c r="BO171" s="11"/>
      <c r="BP171" s="12">
        <v>44286</v>
      </c>
      <c r="BQ171" s="12">
        <v>47634</v>
      </c>
      <c r="BR171" s="11">
        <v>7855.2</v>
      </c>
      <c r="BS171" s="11">
        <v>0</v>
      </c>
      <c r="BT171" s="11">
        <v>230</v>
      </c>
    </row>
    <row r="172" spans="1:72" s="1" customFormat="1" ht="18.2" customHeight="1" x14ac:dyDescent="0.15">
      <c r="A172" s="13">
        <v>170</v>
      </c>
      <c r="B172" s="14" t="s">
        <v>27</v>
      </c>
      <c r="C172" s="14" t="s">
        <v>0</v>
      </c>
      <c r="D172" s="15">
        <v>45383</v>
      </c>
      <c r="E172" s="16" t="s">
        <v>762</v>
      </c>
      <c r="F172" s="17">
        <v>1</v>
      </c>
      <c r="G172" s="17">
        <v>0</v>
      </c>
      <c r="H172" s="18">
        <v>223449.09</v>
      </c>
      <c r="I172" s="18">
        <v>1709.99</v>
      </c>
      <c r="J172" s="18">
        <v>0</v>
      </c>
      <c r="K172" s="18">
        <v>225159.08</v>
      </c>
      <c r="L172" s="18">
        <v>1726.73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225159.08</v>
      </c>
      <c r="T172" s="18">
        <v>2204.6799999999998</v>
      </c>
      <c r="U172" s="18">
        <v>2187.94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4392.62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f>VLOOKUP(E172,[1]Aplicado!$C$807:$AL$1391,36,0)</f>
        <v>0</v>
      </c>
      <c r="AU172" s="18">
        <f t="shared" si="2"/>
        <v>0</v>
      </c>
      <c r="AV172" s="18">
        <v>3436.72</v>
      </c>
      <c r="AW172" s="18">
        <v>4392.62</v>
      </c>
      <c r="AX172" s="19">
        <v>83</v>
      </c>
      <c r="AY172" s="19">
        <v>120</v>
      </c>
      <c r="AZ172" s="18">
        <v>305000</v>
      </c>
      <c r="BA172" s="18">
        <v>275624.02</v>
      </c>
      <c r="BB172" s="20">
        <v>0.63</v>
      </c>
      <c r="BC172" s="20">
        <v>0.51465115558506103</v>
      </c>
      <c r="BD172" s="20">
        <v>11.75</v>
      </c>
      <c r="BE172" s="20"/>
      <c r="BF172" s="16"/>
      <c r="BG172" s="13"/>
      <c r="BH172" s="16" t="s">
        <v>367</v>
      </c>
      <c r="BI172" s="16" t="s">
        <v>368</v>
      </c>
      <c r="BJ172" s="16" t="s">
        <v>655</v>
      </c>
      <c r="BK172" s="16" t="s">
        <v>358</v>
      </c>
      <c r="BL172" s="14" t="s">
        <v>7</v>
      </c>
      <c r="BM172" s="20">
        <v>225159.08</v>
      </c>
      <c r="BN172" s="14" t="s">
        <v>254</v>
      </c>
      <c r="BO172" s="20"/>
      <c r="BP172" s="21">
        <v>44265</v>
      </c>
      <c r="BQ172" s="21">
        <v>47938</v>
      </c>
      <c r="BR172" s="20">
        <v>824.21</v>
      </c>
      <c r="BS172" s="20">
        <v>0</v>
      </c>
      <c r="BT172" s="20">
        <v>230</v>
      </c>
    </row>
    <row r="173" spans="1:72" s="1" customFormat="1" ht="18.2" customHeight="1" x14ac:dyDescent="0.15">
      <c r="A173" s="4">
        <v>171</v>
      </c>
      <c r="B173" s="5" t="s">
        <v>351</v>
      </c>
      <c r="C173" s="5" t="s">
        <v>0</v>
      </c>
      <c r="D173" s="6">
        <v>45383</v>
      </c>
      <c r="E173" s="7" t="s">
        <v>771</v>
      </c>
      <c r="F173" s="8">
        <v>0</v>
      </c>
      <c r="G173" s="8">
        <v>0</v>
      </c>
      <c r="H173" s="9">
        <v>103489.53</v>
      </c>
      <c r="I173" s="9">
        <v>0</v>
      </c>
      <c r="J173" s="9">
        <v>0</v>
      </c>
      <c r="K173" s="9">
        <v>103489.53</v>
      </c>
      <c r="L173" s="9">
        <v>3673.69</v>
      </c>
      <c r="M173" s="9">
        <v>0</v>
      </c>
      <c r="N173" s="9">
        <v>0</v>
      </c>
      <c r="O173" s="9">
        <v>0</v>
      </c>
      <c r="P173" s="9">
        <v>3673.69</v>
      </c>
      <c r="Q173" s="9">
        <v>0</v>
      </c>
      <c r="R173" s="9">
        <v>0</v>
      </c>
      <c r="S173" s="9">
        <v>99815.84</v>
      </c>
      <c r="T173" s="9">
        <v>0</v>
      </c>
      <c r="U173" s="9">
        <v>1013.33</v>
      </c>
      <c r="V173" s="9">
        <v>0</v>
      </c>
      <c r="W173" s="9">
        <v>0</v>
      </c>
      <c r="X173" s="9">
        <v>1013.33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144.03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f>VLOOKUP(E173,[1]Aplicado!$C$807:$AL$1391,36,0)</f>
        <v>0</v>
      </c>
      <c r="AU173" s="9">
        <f t="shared" si="2"/>
        <v>4831.05</v>
      </c>
      <c r="AV173" s="9">
        <v>0</v>
      </c>
      <c r="AW173" s="9">
        <v>0</v>
      </c>
      <c r="AX173" s="10">
        <v>24</v>
      </c>
      <c r="AY173" s="10">
        <v>60</v>
      </c>
      <c r="AZ173" s="9">
        <v>259046.13</v>
      </c>
      <c r="BA173" s="9">
        <v>211906.87</v>
      </c>
      <c r="BB173" s="11">
        <v>0.61</v>
      </c>
      <c r="BC173" s="11">
        <v>0.287332177574045</v>
      </c>
      <c r="BD173" s="11">
        <v>11.75</v>
      </c>
      <c r="BE173" s="11"/>
      <c r="BF173" s="7"/>
      <c r="BG173" s="4"/>
      <c r="BH173" s="7" t="s">
        <v>387</v>
      </c>
      <c r="BI173" s="7" t="s">
        <v>388</v>
      </c>
      <c r="BJ173" s="7"/>
      <c r="BK173" s="7" t="s">
        <v>1</v>
      </c>
      <c r="BL173" s="5" t="s">
        <v>7</v>
      </c>
      <c r="BM173" s="11">
        <v>99815.84</v>
      </c>
      <c r="BN173" s="5" t="s">
        <v>254</v>
      </c>
      <c r="BO173" s="11"/>
      <c r="BP173" s="12">
        <v>44295</v>
      </c>
      <c r="BQ173" s="12">
        <v>46121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351</v>
      </c>
      <c r="C174" s="14" t="s">
        <v>0</v>
      </c>
      <c r="D174" s="15">
        <v>45383</v>
      </c>
      <c r="E174" s="16" t="s">
        <v>772</v>
      </c>
      <c r="F174" s="17">
        <v>0</v>
      </c>
      <c r="G174" s="17">
        <v>0</v>
      </c>
      <c r="H174" s="18">
        <v>141057.10999999999</v>
      </c>
      <c r="I174" s="18">
        <v>0</v>
      </c>
      <c r="J174" s="18">
        <v>0</v>
      </c>
      <c r="K174" s="18">
        <v>141057.10999999999</v>
      </c>
      <c r="L174" s="18">
        <v>5007.29</v>
      </c>
      <c r="M174" s="18">
        <v>0</v>
      </c>
      <c r="N174" s="18">
        <v>0</v>
      </c>
      <c r="O174" s="18">
        <v>0</v>
      </c>
      <c r="P174" s="18">
        <v>5007.29</v>
      </c>
      <c r="Q174" s="18">
        <v>0</v>
      </c>
      <c r="R174" s="18">
        <v>0</v>
      </c>
      <c r="S174" s="18">
        <v>136049.82</v>
      </c>
      <c r="T174" s="18">
        <v>0</v>
      </c>
      <c r="U174" s="18">
        <v>1381.18</v>
      </c>
      <c r="V174" s="18">
        <v>0</v>
      </c>
      <c r="W174" s="18">
        <v>0</v>
      </c>
      <c r="X174" s="18">
        <v>1381.18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196.3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0.23</v>
      </c>
      <c r="AR174" s="18">
        <v>0</v>
      </c>
      <c r="AS174" s="18">
        <v>0</v>
      </c>
      <c r="AT174" s="18">
        <f>VLOOKUP(E174,[1]Aplicado!$C$807:$AL$1391,36,0)</f>
        <v>0</v>
      </c>
      <c r="AU174" s="18">
        <f t="shared" si="2"/>
        <v>6585</v>
      </c>
      <c r="AV174" s="18">
        <v>0</v>
      </c>
      <c r="AW174" s="18">
        <v>0</v>
      </c>
      <c r="AX174" s="19">
        <v>24</v>
      </c>
      <c r="AY174" s="19">
        <v>60</v>
      </c>
      <c r="AZ174" s="18">
        <v>407121.4</v>
      </c>
      <c r="BA174" s="18">
        <v>288831.53999999998</v>
      </c>
      <c r="BB174" s="20">
        <v>0.47</v>
      </c>
      <c r="BC174" s="20">
        <v>0.22138654040344799</v>
      </c>
      <c r="BD174" s="20">
        <v>11.75</v>
      </c>
      <c r="BE174" s="20"/>
      <c r="BF174" s="16"/>
      <c r="BG174" s="13"/>
      <c r="BH174" s="16" t="s">
        <v>446</v>
      </c>
      <c r="BI174" s="16" t="s">
        <v>773</v>
      </c>
      <c r="BJ174" s="16"/>
      <c r="BK174" s="16" t="s">
        <v>1</v>
      </c>
      <c r="BL174" s="14" t="s">
        <v>7</v>
      </c>
      <c r="BM174" s="20">
        <v>136049.82</v>
      </c>
      <c r="BN174" s="14" t="s">
        <v>254</v>
      </c>
      <c r="BO174" s="20"/>
      <c r="BP174" s="21">
        <v>44295</v>
      </c>
      <c r="BQ174" s="21">
        <v>46121</v>
      </c>
      <c r="BR174" s="20">
        <v>0</v>
      </c>
      <c r="BS174" s="20">
        <v>0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351</v>
      </c>
      <c r="C175" s="5" t="s">
        <v>0</v>
      </c>
      <c r="D175" s="6">
        <v>45383</v>
      </c>
      <c r="E175" s="7" t="s">
        <v>780</v>
      </c>
      <c r="F175" s="8">
        <v>0</v>
      </c>
      <c r="G175" s="8">
        <v>0</v>
      </c>
      <c r="H175" s="9">
        <v>793458.97</v>
      </c>
      <c r="I175" s="9">
        <v>0</v>
      </c>
      <c r="J175" s="9">
        <v>0</v>
      </c>
      <c r="K175" s="9">
        <v>793458.97</v>
      </c>
      <c r="L175" s="9">
        <v>7215.43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793458.97</v>
      </c>
      <c r="T175" s="9">
        <v>0</v>
      </c>
      <c r="U175" s="9">
        <v>7769.29</v>
      </c>
      <c r="V175" s="9">
        <v>0</v>
      </c>
      <c r="W175" s="9">
        <v>0</v>
      </c>
      <c r="X175" s="9">
        <v>2976.25</v>
      </c>
      <c r="Y175" s="9">
        <v>0</v>
      </c>
      <c r="Z175" s="9">
        <v>0</v>
      </c>
      <c r="AA175" s="9">
        <v>4793.04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684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3660.25</v>
      </c>
      <c r="AT175" s="9">
        <f>VLOOKUP(E175,[1]Aplicado!$C$807:$AL$1391,36,0)</f>
        <v>0</v>
      </c>
      <c r="AU175" s="9">
        <f t="shared" si="2"/>
        <v>0</v>
      </c>
      <c r="AV175" s="9">
        <v>7215.43</v>
      </c>
      <c r="AW175" s="9">
        <v>4793.04</v>
      </c>
      <c r="AX175" s="10">
        <v>77</v>
      </c>
      <c r="AY175" s="10">
        <v>110</v>
      </c>
      <c r="AZ175" s="9">
        <v>1396452.94</v>
      </c>
      <c r="BA175" s="9">
        <v>1006400</v>
      </c>
      <c r="BB175" s="11">
        <v>0.85</v>
      </c>
      <c r="BC175" s="11">
        <v>0.67015115709459505</v>
      </c>
      <c r="BD175" s="11">
        <v>11.75</v>
      </c>
      <c r="BE175" s="11"/>
      <c r="BF175" s="7"/>
      <c r="BG175" s="4"/>
      <c r="BH175" s="7" t="s">
        <v>381</v>
      </c>
      <c r="BI175" s="7" t="s">
        <v>396</v>
      </c>
      <c r="BJ175" s="7" t="s">
        <v>406</v>
      </c>
      <c r="BK175" s="7" t="s">
        <v>1</v>
      </c>
      <c r="BL175" s="5" t="s">
        <v>7</v>
      </c>
      <c r="BM175" s="11">
        <v>793458.97</v>
      </c>
      <c r="BN175" s="5" t="s">
        <v>254</v>
      </c>
      <c r="BO175" s="11"/>
      <c r="BP175" s="12">
        <v>44309</v>
      </c>
      <c r="BQ175" s="12">
        <v>47657</v>
      </c>
      <c r="BR175" s="11">
        <v>0</v>
      </c>
      <c r="BS175" s="11">
        <v>0</v>
      </c>
      <c r="BT175" s="11">
        <v>230</v>
      </c>
    </row>
    <row r="176" spans="1:72" s="1" customFormat="1" ht="18.2" customHeight="1" x14ac:dyDescent="0.15">
      <c r="A176" s="13">
        <v>174</v>
      </c>
      <c r="B176" s="14" t="s">
        <v>27</v>
      </c>
      <c r="C176" s="14" t="s">
        <v>0</v>
      </c>
      <c r="D176" s="15">
        <v>45383</v>
      </c>
      <c r="E176" s="16" t="s">
        <v>774</v>
      </c>
      <c r="F176" s="17">
        <v>0</v>
      </c>
      <c r="G176" s="17">
        <v>0</v>
      </c>
      <c r="H176" s="18">
        <v>243954.15</v>
      </c>
      <c r="I176" s="18">
        <v>0</v>
      </c>
      <c r="J176" s="18">
        <v>0</v>
      </c>
      <c r="K176" s="18">
        <v>243954.15</v>
      </c>
      <c r="L176" s="18">
        <v>2060.4699999999998</v>
      </c>
      <c r="M176" s="18">
        <v>0</v>
      </c>
      <c r="N176" s="18">
        <v>0</v>
      </c>
      <c r="O176" s="18">
        <v>0</v>
      </c>
      <c r="P176" s="18">
        <v>2060.4699999999998</v>
      </c>
      <c r="Q176" s="18">
        <v>0</v>
      </c>
      <c r="R176" s="18">
        <v>0</v>
      </c>
      <c r="S176" s="18">
        <v>241893.68</v>
      </c>
      <c r="T176" s="18">
        <v>0</v>
      </c>
      <c r="U176" s="18">
        <v>2388.7199999999998</v>
      </c>
      <c r="V176" s="18">
        <v>0</v>
      </c>
      <c r="W176" s="18">
        <v>0</v>
      </c>
      <c r="X176" s="18">
        <v>2388.7199999999998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206.14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0.17</v>
      </c>
      <c r="AR176" s="18">
        <v>0</v>
      </c>
      <c r="AS176" s="18">
        <v>0</v>
      </c>
      <c r="AT176" s="18">
        <f>VLOOKUP(E176,[1]Aplicado!$C$807:$AL$1391,36,0)</f>
        <v>0</v>
      </c>
      <c r="AU176" s="18">
        <f t="shared" si="2"/>
        <v>4655.5</v>
      </c>
      <c r="AV176" s="18">
        <v>0</v>
      </c>
      <c r="AW176" s="18">
        <v>0</v>
      </c>
      <c r="AX176" s="19">
        <v>78</v>
      </c>
      <c r="AY176" s="19">
        <v>113</v>
      </c>
      <c r="AZ176" s="18">
        <v>335003.88</v>
      </c>
      <c r="BA176" s="18">
        <v>303297.51</v>
      </c>
      <c r="BB176" s="20">
        <v>0.9</v>
      </c>
      <c r="BC176" s="20">
        <v>0.717791293439897</v>
      </c>
      <c r="BD176" s="20">
        <v>11.75</v>
      </c>
      <c r="BE176" s="20"/>
      <c r="BF176" s="16"/>
      <c r="BG176" s="13"/>
      <c r="BH176" s="16" t="s">
        <v>353</v>
      </c>
      <c r="BI176" s="16" t="s">
        <v>354</v>
      </c>
      <c r="BJ176" s="16"/>
      <c r="BK176" s="16" t="s">
        <v>1</v>
      </c>
      <c r="BL176" s="14" t="s">
        <v>7</v>
      </c>
      <c r="BM176" s="20">
        <v>241893.68</v>
      </c>
      <c r="BN176" s="14" t="s">
        <v>254</v>
      </c>
      <c r="BO176" s="20"/>
      <c r="BP176" s="21">
        <v>44337</v>
      </c>
      <c r="BQ176" s="21">
        <v>47777</v>
      </c>
      <c r="BR176" s="20">
        <v>0</v>
      </c>
      <c r="BS176" s="20">
        <v>0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351</v>
      </c>
      <c r="C177" s="5" t="s">
        <v>0</v>
      </c>
      <c r="D177" s="6">
        <v>45383</v>
      </c>
      <c r="E177" s="7" t="s">
        <v>775</v>
      </c>
      <c r="F177" s="8">
        <v>0</v>
      </c>
      <c r="G177" s="8">
        <v>0</v>
      </c>
      <c r="H177" s="9">
        <v>187130.67</v>
      </c>
      <c r="I177" s="9">
        <v>0</v>
      </c>
      <c r="J177" s="9">
        <v>17.670000000000002</v>
      </c>
      <c r="K177" s="9">
        <v>187130.67</v>
      </c>
      <c r="L177" s="9">
        <v>1989.26</v>
      </c>
      <c r="M177" s="9">
        <v>0</v>
      </c>
      <c r="N177" s="9">
        <v>0</v>
      </c>
      <c r="O177" s="9">
        <v>0</v>
      </c>
      <c r="P177" s="9">
        <v>1989.26</v>
      </c>
      <c r="Q177" s="9">
        <v>17.670000000000002</v>
      </c>
      <c r="R177" s="9">
        <v>0</v>
      </c>
      <c r="S177" s="9">
        <v>185123.74</v>
      </c>
      <c r="T177" s="9">
        <v>0</v>
      </c>
      <c r="U177" s="9">
        <v>1832.15</v>
      </c>
      <c r="V177" s="9">
        <v>0</v>
      </c>
      <c r="W177" s="9">
        <v>0</v>
      </c>
      <c r="X177" s="9">
        <v>1832.15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166.11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0.48</v>
      </c>
      <c r="AR177" s="9">
        <v>0</v>
      </c>
      <c r="AS177" s="9">
        <v>0</v>
      </c>
      <c r="AT177" s="9">
        <f>VLOOKUP(E177,[1]Aplicado!$C$807:$AL$1391,36,0)</f>
        <v>0</v>
      </c>
      <c r="AU177" s="9">
        <f t="shared" si="2"/>
        <v>3988</v>
      </c>
      <c r="AV177" s="9">
        <v>0</v>
      </c>
      <c r="AW177" s="9">
        <v>0</v>
      </c>
      <c r="AX177" s="10">
        <v>66</v>
      </c>
      <c r="AY177" s="10">
        <v>101</v>
      </c>
      <c r="AZ177" s="9">
        <v>270000</v>
      </c>
      <c r="BA177" s="9">
        <v>244405.42</v>
      </c>
      <c r="BB177" s="11">
        <v>0.9</v>
      </c>
      <c r="BC177" s="11">
        <v>0.68170078224942798</v>
      </c>
      <c r="BD177" s="11">
        <v>11.75</v>
      </c>
      <c r="BE177" s="11"/>
      <c r="BF177" s="7"/>
      <c r="BG177" s="4"/>
      <c r="BH177" s="7" t="s">
        <v>418</v>
      </c>
      <c r="BI177" s="7" t="s">
        <v>429</v>
      </c>
      <c r="BJ177" s="7"/>
      <c r="BK177" s="7" t="s">
        <v>1</v>
      </c>
      <c r="BL177" s="5" t="s">
        <v>7</v>
      </c>
      <c r="BM177" s="11">
        <v>185123.74</v>
      </c>
      <c r="BN177" s="5" t="s">
        <v>254</v>
      </c>
      <c r="BO177" s="11"/>
      <c r="BP177" s="12">
        <v>44340</v>
      </c>
      <c r="BQ177" s="12">
        <v>47415</v>
      </c>
      <c r="BR177" s="11">
        <v>0</v>
      </c>
      <c r="BS177" s="11">
        <v>0</v>
      </c>
      <c r="BT177" s="11">
        <v>0</v>
      </c>
    </row>
    <row r="178" spans="1:72" s="1" customFormat="1" ht="18.2" customHeight="1" x14ac:dyDescent="0.15">
      <c r="A178" s="13">
        <v>176</v>
      </c>
      <c r="B178" s="14" t="s">
        <v>95</v>
      </c>
      <c r="C178" s="14" t="s">
        <v>0</v>
      </c>
      <c r="D178" s="15">
        <v>45383</v>
      </c>
      <c r="E178" s="16" t="s">
        <v>776</v>
      </c>
      <c r="F178" s="17">
        <v>0</v>
      </c>
      <c r="G178" s="17">
        <v>0</v>
      </c>
      <c r="H178" s="18">
        <v>672170.42</v>
      </c>
      <c r="I178" s="18">
        <v>0</v>
      </c>
      <c r="J178" s="18">
        <v>0</v>
      </c>
      <c r="K178" s="18">
        <v>672170.42</v>
      </c>
      <c r="L178" s="18">
        <v>6472.1</v>
      </c>
      <c r="M178" s="18">
        <v>0</v>
      </c>
      <c r="N178" s="18">
        <v>0</v>
      </c>
      <c r="O178" s="18">
        <v>0</v>
      </c>
      <c r="P178" s="18">
        <v>6472.1</v>
      </c>
      <c r="Q178" s="18">
        <v>0</v>
      </c>
      <c r="R178" s="18">
        <v>0</v>
      </c>
      <c r="S178" s="18">
        <v>665698.31999999995</v>
      </c>
      <c r="T178" s="18">
        <v>0</v>
      </c>
      <c r="U178" s="18">
        <v>6581.67</v>
      </c>
      <c r="V178" s="18">
        <v>0</v>
      </c>
      <c r="W178" s="18">
        <v>0</v>
      </c>
      <c r="X178" s="18">
        <v>6581.67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580.37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f>VLOOKUP(E178,[1]Aplicado!$C$807:$AL$1391,36,0)</f>
        <v>0</v>
      </c>
      <c r="AU178" s="18">
        <f t="shared" si="2"/>
        <v>13634.14</v>
      </c>
      <c r="AV178" s="18">
        <v>0</v>
      </c>
      <c r="AW178" s="18">
        <v>0</v>
      </c>
      <c r="AX178" s="19">
        <v>71</v>
      </c>
      <c r="AY178" s="19">
        <v>105</v>
      </c>
      <c r="AZ178" s="18">
        <v>876100</v>
      </c>
      <c r="BA178" s="18">
        <v>853925.55</v>
      </c>
      <c r="BB178" s="20">
        <v>1.2070860000000001</v>
      </c>
      <c r="BC178" s="20">
        <v>0.94101309217825801</v>
      </c>
      <c r="BD178" s="20">
        <v>11.75</v>
      </c>
      <c r="BE178" s="20"/>
      <c r="BF178" s="16" t="s">
        <v>352</v>
      </c>
      <c r="BG178" s="13"/>
      <c r="BH178" s="16" t="s">
        <v>381</v>
      </c>
      <c r="BI178" s="16" t="s">
        <v>396</v>
      </c>
      <c r="BJ178" s="16" t="s">
        <v>406</v>
      </c>
      <c r="BK178" s="16" t="s">
        <v>1</v>
      </c>
      <c r="BL178" s="14" t="s">
        <v>7</v>
      </c>
      <c r="BM178" s="20">
        <v>665698.31999999995</v>
      </c>
      <c r="BN178" s="14" t="s">
        <v>254</v>
      </c>
      <c r="BO178" s="20"/>
      <c r="BP178" s="21">
        <v>44361</v>
      </c>
      <c r="BQ178" s="21">
        <v>47556</v>
      </c>
      <c r="BR178" s="20">
        <v>0</v>
      </c>
      <c r="BS178" s="20">
        <v>0</v>
      </c>
      <c r="BT178" s="20">
        <v>0</v>
      </c>
    </row>
    <row r="179" spans="1:72" s="1" customFormat="1" ht="18.2" customHeight="1" x14ac:dyDescent="0.15">
      <c r="A179" s="4">
        <v>177</v>
      </c>
      <c r="B179" s="5" t="s">
        <v>351</v>
      </c>
      <c r="C179" s="5" t="s">
        <v>0</v>
      </c>
      <c r="D179" s="6">
        <v>45383</v>
      </c>
      <c r="E179" s="7" t="s">
        <v>777</v>
      </c>
      <c r="F179" s="8">
        <v>10</v>
      </c>
      <c r="G179" s="8">
        <v>9</v>
      </c>
      <c r="H179" s="9">
        <v>84174.78</v>
      </c>
      <c r="I179" s="9">
        <v>25799.19</v>
      </c>
      <c r="J179" s="9">
        <v>0</v>
      </c>
      <c r="K179" s="9">
        <v>109973.97</v>
      </c>
      <c r="L179" s="9">
        <v>2737.98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109973.97</v>
      </c>
      <c r="T179" s="9">
        <v>8604.43</v>
      </c>
      <c r="U179" s="9">
        <v>823.97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9428.4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f>VLOOKUP(E179,[1]Aplicado!$C$807:$AL$1391,36,0)</f>
        <v>0</v>
      </c>
      <c r="AU179" s="9">
        <f t="shared" si="2"/>
        <v>0</v>
      </c>
      <c r="AV179" s="9">
        <v>28537.17</v>
      </c>
      <c r="AW179" s="9">
        <v>9428.4</v>
      </c>
      <c r="AX179" s="10">
        <v>26</v>
      </c>
      <c r="AY179" s="10">
        <v>60</v>
      </c>
      <c r="AZ179" s="9">
        <v>354347.28</v>
      </c>
      <c r="BA179" s="9">
        <v>161040.67000000001</v>
      </c>
      <c r="BB179" s="11">
        <v>0.9</v>
      </c>
      <c r="BC179" s="11">
        <v>0.61460606814415297</v>
      </c>
      <c r="BD179" s="11">
        <v>11.75</v>
      </c>
      <c r="BE179" s="11"/>
      <c r="BF179" s="7"/>
      <c r="BG179" s="4"/>
      <c r="BH179" s="7" t="s">
        <v>353</v>
      </c>
      <c r="BI179" s="7" t="s">
        <v>479</v>
      </c>
      <c r="BJ179" s="7"/>
      <c r="BK179" s="7" t="s">
        <v>356</v>
      </c>
      <c r="BL179" s="5" t="s">
        <v>7</v>
      </c>
      <c r="BM179" s="11">
        <v>109973.97</v>
      </c>
      <c r="BN179" s="5" t="s">
        <v>254</v>
      </c>
      <c r="BO179" s="11"/>
      <c r="BP179" s="12">
        <v>44367</v>
      </c>
      <c r="BQ179" s="12">
        <v>46193</v>
      </c>
      <c r="BR179" s="11">
        <v>3394.5</v>
      </c>
      <c r="BS179" s="11">
        <v>0</v>
      </c>
      <c r="BT179" s="11">
        <v>230</v>
      </c>
    </row>
    <row r="180" spans="1:72" s="1" customFormat="1" ht="18.2" customHeight="1" x14ac:dyDescent="0.15">
      <c r="A180" s="13">
        <v>178</v>
      </c>
      <c r="B180" s="14" t="s">
        <v>351</v>
      </c>
      <c r="C180" s="14" t="s">
        <v>0</v>
      </c>
      <c r="D180" s="15">
        <v>45383</v>
      </c>
      <c r="E180" s="16" t="s">
        <v>778</v>
      </c>
      <c r="F180" s="17">
        <v>3</v>
      </c>
      <c r="G180" s="17">
        <v>2</v>
      </c>
      <c r="H180" s="18">
        <v>259783.14</v>
      </c>
      <c r="I180" s="18">
        <v>4931.67</v>
      </c>
      <c r="J180" s="18">
        <v>0</v>
      </c>
      <c r="K180" s="18">
        <v>264714.81</v>
      </c>
      <c r="L180" s="18">
        <v>2501.16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264714.81</v>
      </c>
      <c r="T180" s="18">
        <v>5181.7299999999996</v>
      </c>
      <c r="U180" s="18">
        <v>2543.4899999999998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7725.22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f>VLOOKUP(E180,[1]Aplicado!$C$807:$AL$1391,36,0)</f>
        <v>0</v>
      </c>
      <c r="AU180" s="18">
        <f t="shared" si="2"/>
        <v>0</v>
      </c>
      <c r="AV180" s="18">
        <v>7432.83</v>
      </c>
      <c r="AW180" s="18">
        <v>7725.22</v>
      </c>
      <c r="AX180" s="19">
        <v>71</v>
      </c>
      <c r="AY180" s="19">
        <v>105</v>
      </c>
      <c r="AZ180" s="18">
        <v>530078.55000000005</v>
      </c>
      <c r="BA180" s="18">
        <v>330000.58</v>
      </c>
      <c r="BB180" s="20">
        <v>0.9</v>
      </c>
      <c r="BC180" s="20">
        <v>0.72194821293950495</v>
      </c>
      <c r="BD180" s="20">
        <v>11.75</v>
      </c>
      <c r="BE180" s="20"/>
      <c r="BF180" s="16"/>
      <c r="BG180" s="13"/>
      <c r="BH180" s="16" t="s">
        <v>392</v>
      </c>
      <c r="BI180" s="16" t="s">
        <v>458</v>
      </c>
      <c r="BJ180" s="16" t="s">
        <v>459</v>
      </c>
      <c r="BK180" s="16" t="s">
        <v>358</v>
      </c>
      <c r="BL180" s="14" t="s">
        <v>7</v>
      </c>
      <c r="BM180" s="20">
        <v>264714.81</v>
      </c>
      <c r="BN180" s="14" t="s">
        <v>254</v>
      </c>
      <c r="BO180" s="20"/>
      <c r="BP180" s="21">
        <v>44369</v>
      </c>
      <c r="BQ180" s="21">
        <v>47564</v>
      </c>
      <c r="BR180" s="20">
        <v>1362.81</v>
      </c>
      <c r="BS180" s="20">
        <v>0</v>
      </c>
      <c r="BT180" s="20">
        <v>230</v>
      </c>
    </row>
    <row r="181" spans="1:72" s="1" customFormat="1" ht="18.2" customHeight="1" x14ac:dyDescent="0.15">
      <c r="A181" s="4">
        <v>179</v>
      </c>
      <c r="B181" s="5" t="s">
        <v>351</v>
      </c>
      <c r="C181" s="5" t="s">
        <v>0</v>
      </c>
      <c r="D181" s="6">
        <v>45383</v>
      </c>
      <c r="E181" s="7" t="s">
        <v>779</v>
      </c>
      <c r="F181" s="8">
        <v>11</v>
      </c>
      <c r="G181" s="8">
        <v>10</v>
      </c>
      <c r="H181" s="9">
        <v>170537.77</v>
      </c>
      <c r="I181" s="9">
        <v>12967.12</v>
      </c>
      <c r="J181" s="9">
        <v>0</v>
      </c>
      <c r="K181" s="9">
        <v>183504.89</v>
      </c>
      <c r="L181" s="9">
        <v>1251.3499999999999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183504.89</v>
      </c>
      <c r="T181" s="9">
        <v>19153.759999999998</v>
      </c>
      <c r="U181" s="9">
        <v>1669.74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20823.5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f>VLOOKUP(E181,[1]Aplicado!$C$807:$AL$1391,36,0)</f>
        <v>0</v>
      </c>
      <c r="AU181" s="9">
        <f t="shared" si="2"/>
        <v>0</v>
      </c>
      <c r="AV181" s="9">
        <v>14218.47</v>
      </c>
      <c r="AW181" s="9">
        <v>20823.5</v>
      </c>
      <c r="AX181" s="10">
        <v>86</v>
      </c>
      <c r="AY181" s="10">
        <v>120</v>
      </c>
      <c r="AZ181" s="9">
        <v>424369.62</v>
      </c>
      <c r="BA181" s="9">
        <v>205668.16</v>
      </c>
      <c r="BB181" s="11">
        <v>0.9</v>
      </c>
      <c r="BC181" s="11">
        <v>0.80301394732174403</v>
      </c>
      <c r="BD181" s="11">
        <v>11.75</v>
      </c>
      <c r="BE181" s="11"/>
      <c r="BF181" s="7"/>
      <c r="BG181" s="4"/>
      <c r="BH181" s="7" t="s">
        <v>392</v>
      </c>
      <c r="BI181" s="7" t="s">
        <v>458</v>
      </c>
      <c r="BJ181" s="7" t="s">
        <v>714</v>
      </c>
      <c r="BK181" s="7" t="s">
        <v>356</v>
      </c>
      <c r="BL181" s="5" t="s">
        <v>7</v>
      </c>
      <c r="BM181" s="11">
        <v>183504.89</v>
      </c>
      <c r="BN181" s="5" t="s">
        <v>254</v>
      </c>
      <c r="BO181" s="11"/>
      <c r="BP181" s="12">
        <v>44369</v>
      </c>
      <c r="BQ181" s="12">
        <v>48021</v>
      </c>
      <c r="BR181" s="11">
        <v>4206.82</v>
      </c>
      <c r="BS181" s="11">
        <v>0</v>
      </c>
      <c r="BT181" s="11">
        <v>230</v>
      </c>
    </row>
    <row r="182" spans="1:72" s="1" customFormat="1" ht="18.2" customHeight="1" x14ac:dyDescent="0.15">
      <c r="A182" s="13">
        <v>180</v>
      </c>
      <c r="B182" s="14" t="s">
        <v>27</v>
      </c>
      <c r="C182" s="14" t="s">
        <v>0</v>
      </c>
      <c r="D182" s="15">
        <v>45383</v>
      </c>
      <c r="E182" s="16" t="s">
        <v>781</v>
      </c>
      <c r="F182" s="17">
        <v>0</v>
      </c>
      <c r="G182" s="17">
        <v>0</v>
      </c>
      <c r="H182" s="18">
        <v>181907.43</v>
      </c>
      <c r="I182" s="18">
        <v>0</v>
      </c>
      <c r="J182" s="18">
        <v>0</v>
      </c>
      <c r="K182" s="18">
        <v>181907.43</v>
      </c>
      <c r="L182" s="18">
        <v>5737.5</v>
      </c>
      <c r="M182" s="18">
        <v>0</v>
      </c>
      <c r="N182" s="18">
        <v>0</v>
      </c>
      <c r="O182" s="18">
        <v>0</v>
      </c>
      <c r="P182" s="18">
        <v>5737.5</v>
      </c>
      <c r="Q182" s="18">
        <v>0</v>
      </c>
      <c r="R182" s="18">
        <v>0</v>
      </c>
      <c r="S182" s="18">
        <v>176169.93</v>
      </c>
      <c r="T182" s="18">
        <v>0</v>
      </c>
      <c r="U182" s="18">
        <v>1781.18</v>
      </c>
      <c r="V182" s="18">
        <v>0</v>
      </c>
      <c r="W182" s="18">
        <v>0</v>
      </c>
      <c r="X182" s="18">
        <v>1781.18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231.03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f>VLOOKUP(E182,[1]Aplicado!$C$807:$AL$1391,36,0)</f>
        <v>0</v>
      </c>
      <c r="AU182" s="18">
        <f t="shared" si="2"/>
        <v>7749.71</v>
      </c>
      <c r="AV182" s="18">
        <v>0</v>
      </c>
      <c r="AW182" s="18">
        <v>0</v>
      </c>
      <c r="AX182" s="19">
        <v>27</v>
      </c>
      <c r="AY182" s="19">
        <v>60</v>
      </c>
      <c r="AZ182" s="18">
        <v>581137.43000000005</v>
      </c>
      <c r="BA182" s="18">
        <v>339929.95</v>
      </c>
      <c r="BB182" s="20">
        <v>0.83</v>
      </c>
      <c r="BC182" s="20">
        <v>0.43015051159805101</v>
      </c>
      <c r="BD182" s="20">
        <v>11.75</v>
      </c>
      <c r="BE182" s="20"/>
      <c r="BF182" s="16" t="s">
        <v>352</v>
      </c>
      <c r="BG182" s="13"/>
      <c r="BH182" s="16" t="s">
        <v>381</v>
      </c>
      <c r="BI182" s="16" t="s">
        <v>396</v>
      </c>
      <c r="BJ182" s="16" t="s">
        <v>592</v>
      </c>
      <c r="BK182" s="16" t="s">
        <v>1</v>
      </c>
      <c r="BL182" s="14" t="s">
        <v>7</v>
      </c>
      <c r="BM182" s="20">
        <v>176169.93</v>
      </c>
      <c r="BN182" s="14" t="s">
        <v>254</v>
      </c>
      <c r="BO182" s="20"/>
      <c r="BP182" s="21">
        <v>44399</v>
      </c>
      <c r="BQ182" s="21">
        <v>46225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351</v>
      </c>
      <c r="C183" s="5" t="s">
        <v>0</v>
      </c>
      <c r="D183" s="6">
        <v>45383</v>
      </c>
      <c r="E183" s="7" t="s">
        <v>782</v>
      </c>
      <c r="F183" s="8">
        <v>1</v>
      </c>
      <c r="G183" s="8">
        <v>0</v>
      </c>
      <c r="H183" s="9">
        <v>281691.81</v>
      </c>
      <c r="I183" s="9">
        <v>2012.59</v>
      </c>
      <c r="J183" s="9">
        <v>0</v>
      </c>
      <c r="K183" s="9">
        <v>283704.40000000002</v>
      </c>
      <c r="L183" s="9">
        <v>2032.3</v>
      </c>
      <c r="M183" s="9">
        <v>0</v>
      </c>
      <c r="N183" s="9">
        <v>0</v>
      </c>
      <c r="O183" s="9">
        <v>1784.79</v>
      </c>
      <c r="P183" s="9">
        <v>0</v>
      </c>
      <c r="Q183" s="9">
        <v>0</v>
      </c>
      <c r="R183" s="9">
        <v>0</v>
      </c>
      <c r="S183" s="9">
        <v>281919.61</v>
      </c>
      <c r="T183" s="9">
        <v>2777.94</v>
      </c>
      <c r="U183" s="9">
        <v>2758.23</v>
      </c>
      <c r="V183" s="9">
        <v>0</v>
      </c>
      <c r="W183" s="9">
        <v>2777.94</v>
      </c>
      <c r="X183" s="9">
        <v>0</v>
      </c>
      <c r="Y183" s="9">
        <v>0</v>
      </c>
      <c r="Z183" s="9">
        <v>0</v>
      </c>
      <c r="AA183" s="9">
        <v>2758.23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228.02</v>
      </c>
      <c r="AN183" s="9">
        <v>0</v>
      </c>
      <c r="AO183" s="9">
        <v>0</v>
      </c>
      <c r="AP183" s="9">
        <v>229.25</v>
      </c>
      <c r="AQ183" s="9">
        <v>0</v>
      </c>
      <c r="AR183" s="9">
        <v>0</v>
      </c>
      <c r="AS183" s="9">
        <v>0</v>
      </c>
      <c r="AT183" s="9">
        <f>VLOOKUP(E183,[1]Aplicado!$C$807:$AL$1391,36,0)</f>
        <v>0</v>
      </c>
      <c r="AU183" s="9">
        <f t="shared" si="2"/>
        <v>5020</v>
      </c>
      <c r="AV183" s="9">
        <v>2260.1</v>
      </c>
      <c r="AW183" s="9">
        <v>2758.23</v>
      </c>
      <c r="AX183" s="10">
        <v>87</v>
      </c>
      <c r="AY183" s="10">
        <v>120</v>
      </c>
      <c r="AZ183" s="9">
        <v>421160.81</v>
      </c>
      <c r="BA183" s="9">
        <v>337291.09</v>
      </c>
      <c r="BB183" s="11">
        <v>0.9</v>
      </c>
      <c r="BC183" s="11">
        <v>0.75225126462723901</v>
      </c>
      <c r="BD183" s="11">
        <v>11.75</v>
      </c>
      <c r="BE183" s="11"/>
      <c r="BF183" s="7"/>
      <c r="BG183" s="4"/>
      <c r="BH183" s="7" t="s">
        <v>387</v>
      </c>
      <c r="BI183" s="7" t="s">
        <v>388</v>
      </c>
      <c r="BJ183" s="7"/>
      <c r="BK183" s="7" t="s">
        <v>358</v>
      </c>
      <c r="BL183" s="5" t="s">
        <v>7</v>
      </c>
      <c r="BM183" s="11">
        <v>281919.61</v>
      </c>
      <c r="BN183" s="5" t="s">
        <v>254</v>
      </c>
      <c r="BO183" s="11"/>
      <c r="BP183" s="12">
        <v>44400</v>
      </c>
      <c r="BQ183" s="12">
        <v>48052</v>
      </c>
      <c r="BR183" s="11">
        <v>459.25</v>
      </c>
      <c r="BS183" s="11">
        <v>0</v>
      </c>
      <c r="BT183" s="11">
        <v>230</v>
      </c>
    </row>
    <row r="184" spans="1:72" s="1" customFormat="1" ht="18.2" customHeight="1" x14ac:dyDescent="0.15">
      <c r="A184" s="13">
        <v>182</v>
      </c>
      <c r="B184" s="14" t="s">
        <v>90</v>
      </c>
      <c r="C184" s="14" t="s">
        <v>0</v>
      </c>
      <c r="D184" s="15">
        <v>45383</v>
      </c>
      <c r="E184" s="16" t="s">
        <v>784</v>
      </c>
      <c r="F184" s="17">
        <v>0</v>
      </c>
      <c r="G184" s="17">
        <v>0</v>
      </c>
      <c r="H184" s="18">
        <v>145596.75</v>
      </c>
      <c r="I184" s="18">
        <v>0</v>
      </c>
      <c r="J184" s="18">
        <v>0</v>
      </c>
      <c r="K184" s="18">
        <v>145596.75</v>
      </c>
      <c r="L184" s="18">
        <v>4484.58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145596.75</v>
      </c>
      <c r="T184" s="18">
        <v>0</v>
      </c>
      <c r="U184" s="18">
        <v>1464.41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1464.41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1.01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1.01</v>
      </c>
      <c r="AT184" s="18">
        <f>VLOOKUP(E184,[1]Aplicado!$C$807:$AL$1391,36,0)</f>
        <v>0</v>
      </c>
      <c r="AU184" s="18">
        <f t="shared" si="2"/>
        <v>0</v>
      </c>
      <c r="AV184" s="18">
        <v>4484.58</v>
      </c>
      <c r="AW184" s="18">
        <v>1464.41</v>
      </c>
      <c r="AX184" s="19">
        <v>28</v>
      </c>
      <c r="AY184" s="19">
        <v>60</v>
      </c>
      <c r="AZ184" s="18">
        <v>71301.52</v>
      </c>
      <c r="BA184" s="18">
        <v>268962.12</v>
      </c>
      <c r="BB184" s="20">
        <v>0.86</v>
      </c>
      <c r="BC184" s="20">
        <v>0.46554215515552899</v>
      </c>
      <c r="BD184" s="20">
        <v>11.75</v>
      </c>
      <c r="BE184" s="20"/>
      <c r="BF184" s="16"/>
      <c r="BG184" s="13"/>
      <c r="BH184" s="16" t="s">
        <v>363</v>
      </c>
      <c r="BI184" s="16" t="s">
        <v>785</v>
      </c>
      <c r="BJ184" s="16" t="s">
        <v>379</v>
      </c>
      <c r="BK184" s="16" t="s">
        <v>1</v>
      </c>
      <c r="BL184" s="14" t="s">
        <v>7</v>
      </c>
      <c r="BM184" s="20">
        <v>145596.75</v>
      </c>
      <c r="BN184" s="14" t="s">
        <v>254</v>
      </c>
      <c r="BO184" s="20"/>
      <c r="BP184" s="21">
        <v>44418</v>
      </c>
      <c r="BQ184" s="21">
        <v>46244</v>
      </c>
      <c r="BR184" s="20">
        <v>181.79</v>
      </c>
      <c r="BS184" s="20">
        <v>0</v>
      </c>
      <c r="BT184" s="20">
        <v>230</v>
      </c>
    </row>
    <row r="185" spans="1:72" s="1" customFormat="1" ht="18.2" customHeight="1" x14ac:dyDescent="0.15">
      <c r="A185" s="4">
        <v>183</v>
      </c>
      <c r="B185" s="5" t="s">
        <v>27</v>
      </c>
      <c r="C185" s="5" t="s">
        <v>0</v>
      </c>
      <c r="D185" s="6">
        <v>45383</v>
      </c>
      <c r="E185" s="7" t="s">
        <v>794</v>
      </c>
      <c r="F185" s="8">
        <v>0</v>
      </c>
      <c r="G185" s="8">
        <v>0</v>
      </c>
      <c r="H185" s="9">
        <v>168292.41</v>
      </c>
      <c r="I185" s="9">
        <v>0</v>
      </c>
      <c r="J185" s="9">
        <v>0</v>
      </c>
      <c r="K185" s="9">
        <v>168292.41</v>
      </c>
      <c r="L185" s="9">
        <v>1181.81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168292.41</v>
      </c>
      <c r="T185" s="9">
        <v>0</v>
      </c>
      <c r="U185" s="9">
        <v>1658.78</v>
      </c>
      <c r="V185" s="9">
        <v>0</v>
      </c>
      <c r="W185" s="9">
        <v>0</v>
      </c>
      <c r="X185" s="9">
        <v>1076.78</v>
      </c>
      <c r="Y185" s="9">
        <v>0</v>
      </c>
      <c r="Z185" s="9">
        <v>0</v>
      </c>
      <c r="AA185" s="9">
        <v>582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135.94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1212.72</v>
      </c>
      <c r="AT185" s="9">
        <f>VLOOKUP(E185,[1]Aplicado!$C$807:$AL$1391,36,0)</f>
        <v>0</v>
      </c>
      <c r="AU185" s="9">
        <f t="shared" si="2"/>
        <v>0</v>
      </c>
      <c r="AV185" s="9">
        <v>1181.81</v>
      </c>
      <c r="AW185" s="9">
        <v>582</v>
      </c>
      <c r="AX185" s="10">
        <v>91</v>
      </c>
      <c r="AY185" s="10">
        <v>120</v>
      </c>
      <c r="AZ185" s="9">
        <v>301700.40000000002</v>
      </c>
      <c r="BA185" s="9">
        <v>200000</v>
      </c>
      <c r="BB185" s="11">
        <v>0.9</v>
      </c>
      <c r="BC185" s="11">
        <v>0.75731584500000004</v>
      </c>
      <c r="BD185" s="11">
        <v>11.75</v>
      </c>
      <c r="BE185" s="11"/>
      <c r="BF185" s="7"/>
      <c r="BG185" s="4"/>
      <c r="BH185" s="7" t="s">
        <v>367</v>
      </c>
      <c r="BI185" s="7" t="s">
        <v>368</v>
      </c>
      <c r="BJ185" s="7" t="s">
        <v>795</v>
      </c>
      <c r="BK185" s="7" t="s">
        <v>1</v>
      </c>
      <c r="BL185" s="5" t="s">
        <v>7</v>
      </c>
      <c r="BM185" s="11">
        <v>168292.41</v>
      </c>
      <c r="BN185" s="5" t="s">
        <v>254</v>
      </c>
      <c r="BO185" s="11"/>
      <c r="BP185" s="12">
        <v>44461</v>
      </c>
      <c r="BQ185" s="12">
        <v>48113</v>
      </c>
      <c r="BR185" s="11">
        <v>0</v>
      </c>
      <c r="BS185" s="11">
        <v>0</v>
      </c>
      <c r="BT185" s="11">
        <v>230</v>
      </c>
    </row>
    <row r="186" spans="1:72" s="1" customFormat="1" ht="18.2" customHeight="1" x14ac:dyDescent="0.15">
      <c r="A186" s="13">
        <v>184</v>
      </c>
      <c r="B186" s="14" t="s">
        <v>27</v>
      </c>
      <c r="C186" s="14" t="s">
        <v>0</v>
      </c>
      <c r="D186" s="15">
        <v>45383</v>
      </c>
      <c r="E186" s="16" t="s">
        <v>911</v>
      </c>
      <c r="F186" s="17">
        <v>0</v>
      </c>
      <c r="G186" s="17">
        <v>0</v>
      </c>
      <c r="H186" s="18">
        <v>233833.19</v>
      </c>
      <c r="I186" s="18">
        <v>0</v>
      </c>
      <c r="J186" s="18">
        <v>0</v>
      </c>
      <c r="K186" s="18">
        <v>233833.19</v>
      </c>
      <c r="L186" s="18">
        <v>1658.8</v>
      </c>
      <c r="M186" s="18">
        <v>0</v>
      </c>
      <c r="N186" s="18">
        <v>0</v>
      </c>
      <c r="O186" s="18">
        <v>0</v>
      </c>
      <c r="P186" s="18">
        <v>1658.8</v>
      </c>
      <c r="Q186" s="18">
        <v>0</v>
      </c>
      <c r="R186" s="18">
        <v>0</v>
      </c>
      <c r="S186" s="18">
        <v>232174.39</v>
      </c>
      <c r="T186" s="18">
        <v>0</v>
      </c>
      <c r="U186" s="18">
        <v>2289.62</v>
      </c>
      <c r="V186" s="18">
        <v>0</v>
      </c>
      <c r="W186" s="18">
        <v>0</v>
      </c>
      <c r="X186" s="18">
        <v>2289.62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188.95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162.63</v>
      </c>
      <c r="AR186" s="18">
        <v>0</v>
      </c>
      <c r="AS186" s="18">
        <v>0</v>
      </c>
      <c r="AT186" s="18">
        <f>VLOOKUP(E186,[1]Aplicado!$C$807:$AL$1391,36,0)</f>
        <v>0</v>
      </c>
      <c r="AU186" s="18">
        <f t="shared" si="2"/>
        <v>4300</v>
      </c>
      <c r="AV186" s="18">
        <v>0</v>
      </c>
      <c r="AW186" s="18">
        <v>0</v>
      </c>
      <c r="AX186" s="19">
        <v>88</v>
      </c>
      <c r="AY186" s="19">
        <v>120</v>
      </c>
      <c r="AZ186" s="18">
        <v>354001.21</v>
      </c>
      <c r="BA186" s="18">
        <v>278000</v>
      </c>
      <c r="BB186" s="20">
        <v>0.9</v>
      </c>
      <c r="BC186" s="20">
        <v>0.75164370863309404</v>
      </c>
      <c r="BD186" s="20">
        <v>11.75</v>
      </c>
      <c r="BE186" s="20"/>
      <c r="BF186" s="16"/>
      <c r="BG186" s="13"/>
      <c r="BH186" s="16" t="s">
        <v>387</v>
      </c>
      <c r="BI186" s="16" t="s">
        <v>806</v>
      </c>
      <c r="BJ186" s="16" t="s">
        <v>8</v>
      </c>
      <c r="BK186" s="16" t="s">
        <v>1</v>
      </c>
      <c r="BL186" s="14" t="s">
        <v>7</v>
      </c>
      <c r="BM186" s="20">
        <v>232174.39</v>
      </c>
      <c r="BN186" s="14" t="s">
        <v>254</v>
      </c>
      <c r="BO186" s="20"/>
      <c r="BP186" s="21">
        <v>44428</v>
      </c>
      <c r="BQ186" s="21">
        <v>48080</v>
      </c>
      <c r="BR186" s="20">
        <v>0</v>
      </c>
      <c r="BS186" s="20">
        <v>0</v>
      </c>
      <c r="BT186" s="20">
        <v>0</v>
      </c>
    </row>
    <row r="187" spans="1:72" s="1" customFormat="1" ht="18.2" customHeight="1" x14ac:dyDescent="0.15">
      <c r="A187" s="4">
        <v>185</v>
      </c>
      <c r="B187" s="5" t="s">
        <v>27</v>
      </c>
      <c r="C187" s="5" t="s">
        <v>0</v>
      </c>
      <c r="D187" s="6">
        <v>45383</v>
      </c>
      <c r="E187" s="7" t="s">
        <v>786</v>
      </c>
      <c r="F187" s="8">
        <v>0</v>
      </c>
      <c r="G187" s="8">
        <v>0</v>
      </c>
      <c r="H187" s="9">
        <v>171611.42</v>
      </c>
      <c r="I187" s="9">
        <v>0</v>
      </c>
      <c r="J187" s="9">
        <v>0</v>
      </c>
      <c r="K187" s="9">
        <v>171611.42</v>
      </c>
      <c r="L187" s="9">
        <v>1941.1</v>
      </c>
      <c r="M187" s="9">
        <v>0</v>
      </c>
      <c r="N187" s="9">
        <v>0</v>
      </c>
      <c r="O187" s="9">
        <v>0</v>
      </c>
      <c r="P187" s="9">
        <v>1941.1</v>
      </c>
      <c r="Q187" s="9">
        <v>0</v>
      </c>
      <c r="R187" s="9">
        <v>0</v>
      </c>
      <c r="S187" s="9">
        <v>169670.32</v>
      </c>
      <c r="T187" s="9">
        <v>0</v>
      </c>
      <c r="U187" s="9">
        <v>1680.36</v>
      </c>
      <c r="V187" s="9">
        <v>0</v>
      </c>
      <c r="W187" s="9">
        <v>0</v>
      </c>
      <c r="X187" s="9">
        <v>1680.36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151.75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0.79</v>
      </c>
      <c r="AR187" s="9">
        <v>0</v>
      </c>
      <c r="AS187" s="9">
        <v>0</v>
      </c>
      <c r="AT187" s="9">
        <f>VLOOKUP(E187,[1]Aplicado!$C$807:$AL$1391,36,0)</f>
        <v>0</v>
      </c>
      <c r="AU187" s="9">
        <f t="shared" si="2"/>
        <v>3774</v>
      </c>
      <c r="AV187" s="9">
        <v>0</v>
      </c>
      <c r="AW187" s="9">
        <v>0</v>
      </c>
      <c r="AX187" s="10">
        <v>63</v>
      </c>
      <c r="AY187" s="10">
        <v>95</v>
      </c>
      <c r="AZ187" s="9">
        <v>102046.5</v>
      </c>
      <c r="BA187" s="9">
        <v>223294.53</v>
      </c>
      <c r="BB187" s="11">
        <v>0.87</v>
      </c>
      <c r="BC187" s="11">
        <v>0.66106938848882701</v>
      </c>
      <c r="BD187" s="11">
        <v>11.75</v>
      </c>
      <c r="BE187" s="11"/>
      <c r="BF187" s="7"/>
      <c r="BG187" s="4"/>
      <c r="BH187" s="7" t="s">
        <v>446</v>
      </c>
      <c r="BI187" s="7" t="s">
        <v>787</v>
      </c>
      <c r="BJ187" s="7" t="s">
        <v>788</v>
      </c>
      <c r="BK187" s="7" t="s">
        <v>1</v>
      </c>
      <c r="BL187" s="5" t="s">
        <v>7</v>
      </c>
      <c r="BM187" s="11">
        <v>169670.32</v>
      </c>
      <c r="BN187" s="5" t="s">
        <v>254</v>
      </c>
      <c r="BO187" s="11"/>
      <c r="BP187" s="12">
        <v>44431</v>
      </c>
      <c r="BQ187" s="12">
        <v>47322</v>
      </c>
      <c r="BR187" s="11">
        <v>0</v>
      </c>
      <c r="BS187" s="11">
        <v>0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95</v>
      </c>
      <c r="C188" s="14" t="s">
        <v>0</v>
      </c>
      <c r="D188" s="15">
        <v>45383</v>
      </c>
      <c r="E188" s="16" t="s">
        <v>789</v>
      </c>
      <c r="F188" s="17">
        <v>0</v>
      </c>
      <c r="G188" s="17">
        <v>0</v>
      </c>
      <c r="H188" s="18">
        <v>255480.46</v>
      </c>
      <c r="I188" s="18">
        <v>0</v>
      </c>
      <c r="J188" s="18">
        <v>0</v>
      </c>
      <c r="K188" s="18">
        <v>255480.46</v>
      </c>
      <c r="L188" s="18">
        <v>1782.27</v>
      </c>
      <c r="M188" s="18">
        <v>0</v>
      </c>
      <c r="N188" s="18">
        <v>0</v>
      </c>
      <c r="O188" s="18">
        <v>0</v>
      </c>
      <c r="P188" s="18">
        <v>1782.27</v>
      </c>
      <c r="Q188" s="18">
        <v>0</v>
      </c>
      <c r="R188" s="18">
        <v>0</v>
      </c>
      <c r="S188" s="18">
        <v>253698.19</v>
      </c>
      <c r="T188" s="18">
        <v>0</v>
      </c>
      <c r="U188" s="18">
        <v>2501.58</v>
      </c>
      <c r="V188" s="18">
        <v>0</v>
      </c>
      <c r="W188" s="18">
        <v>0</v>
      </c>
      <c r="X188" s="18">
        <v>2501.58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205.01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f>VLOOKUP(E188,[1]Aplicado!$C$807:$AL$1391,36,0)</f>
        <v>0</v>
      </c>
      <c r="AU188" s="18">
        <f t="shared" si="2"/>
        <v>4488.8600000000006</v>
      </c>
      <c r="AV188" s="18">
        <v>0</v>
      </c>
      <c r="AW188" s="18">
        <v>0</v>
      </c>
      <c r="AX188" s="19">
        <v>89</v>
      </c>
      <c r="AY188" s="19">
        <v>120</v>
      </c>
      <c r="AZ188" s="18">
        <v>90867.507903999998</v>
      </c>
      <c r="BA188" s="18">
        <v>301617.07</v>
      </c>
      <c r="BB188" s="20">
        <v>0.9</v>
      </c>
      <c r="BC188" s="20">
        <v>0.75701408743211995</v>
      </c>
      <c r="BD188" s="20">
        <v>11.75</v>
      </c>
      <c r="BE188" s="20"/>
      <c r="BF188" s="16"/>
      <c r="BG188" s="13"/>
      <c r="BH188" s="16" t="s">
        <v>473</v>
      </c>
      <c r="BI188" s="16" t="s">
        <v>102</v>
      </c>
      <c r="BJ188" s="16" t="s">
        <v>487</v>
      </c>
      <c r="BK188" s="16" t="s">
        <v>1</v>
      </c>
      <c r="BL188" s="14" t="s">
        <v>7</v>
      </c>
      <c r="BM188" s="20">
        <v>253698.19</v>
      </c>
      <c r="BN188" s="14" t="s">
        <v>254</v>
      </c>
      <c r="BO188" s="20"/>
      <c r="BP188" s="21">
        <v>44449</v>
      </c>
      <c r="BQ188" s="21">
        <v>48101</v>
      </c>
      <c r="BR188" s="20">
        <v>0</v>
      </c>
      <c r="BS188" s="20">
        <v>0</v>
      </c>
      <c r="BT188" s="20">
        <v>0</v>
      </c>
    </row>
    <row r="189" spans="1:72" s="1" customFormat="1" ht="18.2" customHeight="1" x14ac:dyDescent="0.15">
      <c r="A189" s="4">
        <v>187</v>
      </c>
      <c r="B189" s="5" t="s">
        <v>351</v>
      </c>
      <c r="C189" s="5" t="s">
        <v>0</v>
      </c>
      <c r="D189" s="6">
        <v>45383</v>
      </c>
      <c r="E189" s="7" t="s">
        <v>790</v>
      </c>
      <c r="F189" s="8">
        <v>0</v>
      </c>
      <c r="G189" s="8">
        <v>0</v>
      </c>
      <c r="H189" s="9">
        <v>162498.32999999999</v>
      </c>
      <c r="I189" s="9">
        <v>0</v>
      </c>
      <c r="J189" s="9">
        <v>0</v>
      </c>
      <c r="K189" s="9">
        <v>162498.32999999999</v>
      </c>
      <c r="L189" s="9">
        <v>4686.2299999999996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162498.32999999999</v>
      </c>
      <c r="T189" s="9">
        <v>0</v>
      </c>
      <c r="U189" s="9">
        <v>1591.13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1591.13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f>VLOOKUP(E189,[1]Aplicado!$C$807:$AL$1391,36,0)</f>
        <v>0</v>
      </c>
      <c r="AU189" s="9">
        <f t="shared" si="2"/>
        <v>0</v>
      </c>
      <c r="AV189" s="9">
        <v>4686.2299999999996</v>
      </c>
      <c r="AW189" s="9">
        <v>1591.13</v>
      </c>
      <c r="AX189" s="10">
        <v>29</v>
      </c>
      <c r="AY189" s="10">
        <v>60</v>
      </c>
      <c r="AZ189" s="9">
        <v>88000.000656000004</v>
      </c>
      <c r="BA189" s="9">
        <v>283808.07</v>
      </c>
      <c r="BB189" s="11">
        <v>0</v>
      </c>
      <c r="BC189" s="11" t="s">
        <v>757</v>
      </c>
      <c r="BD189" s="11">
        <v>11.75</v>
      </c>
      <c r="BE189" s="11"/>
      <c r="BF189" s="7"/>
      <c r="BG189" s="4"/>
      <c r="BH189" s="7" t="s">
        <v>387</v>
      </c>
      <c r="BI189" s="7" t="s">
        <v>388</v>
      </c>
      <c r="BJ189" s="7" t="s">
        <v>545</v>
      </c>
      <c r="BK189" s="7" t="s">
        <v>1</v>
      </c>
      <c r="BL189" s="5" t="s">
        <v>7</v>
      </c>
      <c r="BM189" s="11">
        <v>162498.32999999999</v>
      </c>
      <c r="BN189" s="5" t="s">
        <v>254</v>
      </c>
      <c r="BO189" s="11"/>
      <c r="BP189" s="12">
        <v>44452</v>
      </c>
      <c r="BQ189" s="12">
        <v>46278</v>
      </c>
      <c r="BR189" s="11">
        <v>192.9</v>
      </c>
      <c r="BS189" s="11">
        <v>0</v>
      </c>
      <c r="BT189" s="11">
        <v>230</v>
      </c>
    </row>
    <row r="190" spans="1:72" s="1" customFormat="1" ht="18.2" customHeight="1" x14ac:dyDescent="0.15">
      <c r="A190" s="13">
        <v>188</v>
      </c>
      <c r="B190" s="14" t="s">
        <v>351</v>
      </c>
      <c r="C190" s="14" t="s">
        <v>0</v>
      </c>
      <c r="D190" s="15">
        <v>45383</v>
      </c>
      <c r="E190" s="16" t="s">
        <v>802</v>
      </c>
      <c r="F190" s="17">
        <v>0</v>
      </c>
      <c r="G190" s="17">
        <v>0</v>
      </c>
      <c r="H190" s="18">
        <v>306102.55</v>
      </c>
      <c r="I190" s="18">
        <v>0</v>
      </c>
      <c r="J190" s="18">
        <v>0</v>
      </c>
      <c r="K190" s="18">
        <v>306102.55</v>
      </c>
      <c r="L190" s="18">
        <v>2099.3200000000002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306102.55</v>
      </c>
      <c r="T190" s="18">
        <v>0</v>
      </c>
      <c r="U190" s="18">
        <v>2999.8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2999.8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0.94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0.94</v>
      </c>
      <c r="AT190" s="18">
        <f>VLOOKUP(E190,[1]Aplicado!$C$807:$AL$1391,36,0)</f>
        <v>0</v>
      </c>
      <c r="AU190" s="18">
        <f t="shared" si="2"/>
        <v>0</v>
      </c>
      <c r="AV190" s="18">
        <v>2099.3200000000002</v>
      </c>
      <c r="AW190" s="18">
        <v>2999.8</v>
      </c>
      <c r="AX190" s="19">
        <v>92</v>
      </c>
      <c r="AY190" s="19">
        <v>120</v>
      </c>
      <c r="AZ190" s="18">
        <v>242563.64</v>
      </c>
      <c r="BA190" s="18">
        <v>358872.9</v>
      </c>
      <c r="BB190" s="20">
        <v>0.9</v>
      </c>
      <c r="BC190" s="20">
        <v>0.76765978985874905</v>
      </c>
      <c r="BD190" s="20">
        <v>11.76</v>
      </c>
      <c r="BE190" s="20"/>
      <c r="BF190" s="16"/>
      <c r="BG190" s="13"/>
      <c r="BH190" s="16" t="s">
        <v>392</v>
      </c>
      <c r="BI190" s="16" t="s">
        <v>61</v>
      </c>
      <c r="BJ190" s="16" t="s">
        <v>8</v>
      </c>
      <c r="BK190" s="16" t="s">
        <v>1</v>
      </c>
      <c r="BL190" s="14" t="s">
        <v>7</v>
      </c>
      <c r="BM190" s="20">
        <v>306102.55</v>
      </c>
      <c r="BN190" s="14" t="s">
        <v>254</v>
      </c>
      <c r="BO190" s="20"/>
      <c r="BP190" s="21">
        <v>44489</v>
      </c>
      <c r="BQ190" s="21">
        <v>48141</v>
      </c>
      <c r="BR190" s="20">
        <v>242.96</v>
      </c>
      <c r="BS190" s="20">
        <v>0</v>
      </c>
      <c r="BT190" s="20">
        <v>230</v>
      </c>
    </row>
    <row r="191" spans="1:72" s="1" customFormat="1" ht="18.2" customHeight="1" x14ac:dyDescent="0.15">
      <c r="A191" s="4">
        <v>189</v>
      </c>
      <c r="B191" s="5" t="s">
        <v>95</v>
      </c>
      <c r="C191" s="5" t="s">
        <v>0</v>
      </c>
      <c r="D191" s="6">
        <v>45383</v>
      </c>
      <c r="E191" s="7" t="s">
        <v>792</v>
      </c>
      <c r="F191" s="8">
        <v>0</v>
      </c>
      <c r="G191" s="8">
        <v>0</v>
      </c>
      <c r="H191" s="9">
        <v>161125.96</v>
      </c>
      <c r="I191" s="9">
        <v>0</v>
      </c>
      <c r="J191" s="9">
        <v>0</v>
      </c>
      <c r="K191" s="9">
        <v>161125.96</v>
      </c>
      <c r="L191" s="9">
        <v>4473.25</v>
      </c>
      <c r="M191" s="9">
        <v>0</v>
      </c>
      <c r="N191" s="9">
        <v>0</v>
      </c>
      <c r="O191" s="9">
        <v>0</v>
      </c>
      <c r="P191" s="9">
        <v>4473.25</v>
      </c>
      <c r="Q191" s="9">
        <v>0</v>
      </c>
      <c r="R191" s="9">
        <v>0</v>
      </c>
      <c r="S191" s="9">
        <v>156652.71</v>
      </c>
      <c r="T191" s="9">
        <v>0</v>
      </c>
      <c r="U191" s="9">
        <v>1579.03</v>
      </c>
      <c r="V191" s="9">
        <v>0</v>
      </c>
      <c r="W191" s="9">
        <v>0</v>
      </c>
      <c r="X191" s="9">
        <v>1579.03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185.94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f>VLOOKUP(E191,[1]Aplicado!$C$807:$AL$1391,36,0)</f>
        <v>0</v>
      </c>
      <c r="AU191" s="9">
        <f t="shared" si="2"/>
        <v>6238.22</v>
      </c>
      <c r="AV191" s="9">
        <v>0</v>
      </c>
      <c r="AW191" s="9">
        <v>0</v>
      </c>
      <c r="AX191" s="10">
        <v>30</v>
      </c>
      <c r="AY191" s="10">
        <v>60</v>
      </c>
      <c r="AZ191" s="9">
        <v>263042.56</v>
      </c>
      <c r="BA191" s="9">
        <v>273569.62</v>
      </c>
      <c r="BB191" s="11">
        <v>1</v>
      </c>
      <c r="BC191" s="11">
        <v>0.57262465766483905</v>
      </c>
      <c r="BD191" s="11">
        <v>11.76</v>
      </c>
      <c r="BE191" s="11"/>
      <c r="BF191" s="7"/>
      <c r="BG191" s="4"/>
      <c r="BH191" s="7" t="s">
        <v>381</v>
      </c>
      <c r="BI191" s="7" t="s">
        <v>396</v>
      </c>
      <c r="BJ191" s="7" t="s">
        <v>397</v>
      </c>
      <c r="BK191" s="7" t="s">
        <v>1</v>
      </c>
      <c r="BL191" s="5" t="s">
        <v>7</v>
      </c>
      <c r="BM191" s="11">
        <v>156652.71</v>
      </c>
      <c r="BN191" s="5" t="s">
        <v>254</v>
      </c>
      <c r="BO191" s="11"/>
      <c r="BP191" s="12">
        <v>44490</v>
      </c>
      <c r="BQ191" s="12">
        <v>46316</v>
      </c>
      <c r="BR191" s="11">
        <v>0</v>
      </c>
      <c r="BS191" s="11">
        <v>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351</v>
      </c>
      <c r="C192" s="14" t="s">
        <v>0</v>
      </c>
      <c r="D192" s="15">
        <v>45383</v>
      </c>
      <c r="E192" s="16" t="s">
        <v>796</v>
      </c>
      <c r="F192" s="17">
        <v>2</v>
      </c>
      <c r="G192" s="17">
        <v>1</v>
      </c>
      <c r="H192" s="18">
        <v>169373.87</v>
      </c>
      <c r="I192" s="18">
        <v>8932.4699999999993</v>
      </c>
      <c r="J192" s="18">
        <v>0</v>
      </c>
      <c r="K192" s="18">
        <v>178306.34</v>
      </c>
      <c r="L192" s="18">
        <v>4532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178306.34</v>
      </c>
      <c r="T192" s="18">
        <v>3451.25</v>
      </c>
      <c r="U192" s="18">
        <v>1659.86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5111.1099999999997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f>VLOOKUP(E192,[1]Aplicado!$C$807:$AL$1391,36,0)</f>
        <v>0</v>
      </c>
      <c r="AU192" s="18">
        <f t="shared" si="2"/>
        <v>0</v>
      </c>
      <c r="AV192" s="18">
        <v>13464.47</v>
      </c>
      <c r="AW192" s="18">
        <v>5111.1099999999997</v>
      </c>
      <c r="AX192" s="19">
        <v>31</v>
      </c>
      <c r="AY192" s="19">
        <v>60</v>
      </c>
      <c r="AZ192" s="18">
        <v>339000.02</v>
      </c>
      <c r="BA192" s="18">
        <v>279878.77</v>
      </c>
      <c r="BB192" s="20">
        <v>0.9</v>
      </c>
      <c r="BC192" s="20">
        <v>0.57337577266042705</v>
      </c>
      <c r="BD192" s="20">
        <v>11.76</v>
      </c>
      <c r="BE192" s="20"/>
      <c r="BF192" s="16"/>
      <c r="BG192" s="13"/>
      <c r="BH192" s="16" t="s">
        <v>353</v>
      </c>
      <c r="BI192" s="16" t="s">
        <v>797</v>
      </c>
      <c r="BJ192" s="16" t="s">
        <v>8</v>
      </c>
      <c r="BK192" s="16" t="s">
        <v>358</v>
      </c>
      <c r="BL192" s="14" t="s">
        <v>7</v>
      </c>
      <c r="BM192" s="20">
        <v>178306.34</v>
      </c>
      <c r="BN192" s="14" t="s">
        <v>254</v>
      </c>
      <c r="BO192" s="20"/>
      <c r="BP192" s="21">
        <v>44512</v>
      </c>
      <c r="BQ192" s="21">
        <v>46338</v>
      </c>
      <c r="BR192" s="20">
        <v>1030.49</v>
      </c>
      <c r="BS192" s="20">
        <v>0</v>
      </c>
      <c r="BT192" s="20">
        <v>230</v>
      </c>
    </row>
    <row r="193" spans="1:72" s="1" customFormat="1" ht="18.2" customHeight="1" x14ac:dyDescent="0.15">
      <c r="A193" s="4">
        <v>191</v>
      </c>
      <c r="B193" s="5" t="s">
        <v>351</v>
      </c>
      <c r="C193" s="5" t="s">
        <v>0</v>
      </c>
      <c r="D193" s="6">
        <v>45383</v>
      </c>
      <c r="E193" s="7" t="s">
        <v>798</v>
      </c>
      <c r="F193" s="8">
        <v>0</v>
      </c>
      <c r="G193" s="8">
        <v>0</v>
      </c>
      <c r="H193" s="9">
        <v>246936.79</v>
      </c>
      <c r="I193" s="9">
        <v>0</v>
      </c>
      <c r="J193" s="9">
        <v>0.12</v>
      </c>
      <c r="K193" s="9">
        <v>246936.79</v>
      </c>
      <c r="L193" s="9">
        <v>2376.91</v>
      </c>
      <c r="M193" s="9">
        <v>0</v>
      </c>
      <c r="N193" s="9">
        <v>0</v>
      </c>
      <c r="O193" s="9">
        <v>0</v>
      </c>
      <c r="P193" s="9">
        <v>2376.91</v>
      </c>
      <c r="Q193" s="9">
        <v>0</v>
      </c>
      <c r="R193" s="9">
        <v>0</v>
      </c>
      <c r="S193" s="9">
        <v>244559.88</v>
      </c>
      <c r="T193" s="9">
        <v>0</v>
      </c>
      <c r="U193" s="9">
        <v>2419.98</v>
      </c>
      <c r="V193" s="9">
        <v>0</v>
      </c>
      <c r="W193" s="9">
        <v>0</v>
      </c>
      <c r="X193" s="9">
        <v>2419.98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207.23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f>VLOOKUP(E193,[1]Aplicado!$C$807:$AL$1391,36,0)</f>
        <v>0</v>
      </c>
      <c r="AU193" s="9">
        <f t="shared" si="2"/>
        <v>5004</v>
      </c>
      <c r="AV193" s="9">
        <v>0</v>
      </c>
      <c r="AW193" s="9">
        <v>0</v>
      </c>
      <c r="AX193" s="10">
        <v>71</v>
      </c>
      <c r="AY193" s="10">
        <v>100</v>
      </c>
      <c r="AZ193" s="9">
        <v>405000.01</v>
      </c>
      <c r="BA193" s="9">
        <v>304893.61</v>
      </c>
      <c r="BB193" s="11">
        <v>0.84</v>
      </c>
      <c r="BC193" s="11">
        <v>0.67377699125934498</v>
      </c>
      <c r="BD193" s="11">
        <v>11.76</v>
      </c>
      <c r="BE193" s="11"/>
      <c r="BF193" s="7"/>
      <c r="BG193" s="4"/>
      <c r="BH193" s="7" t="s">
        <v>392</v>
      </c>
      <c r="BI193" s="7" t="s">
        <v>458</v>
      </c>
      <c r="BJ193" s="7" t="s">
        <v>8</v>
      </c>
      <c r="BK193" s="7" t="s">
        <v>1</v>
      </c>
      <c r="BL193" s="5" t="s">
        <v>7</v>
      </c>
      <c r="BM193" s="11">
        <v>244559.88</v>
      </c>
      <c r="BN193" s="5" t="s">
        <v>254</v>
      </c>
      <c r="BO193" s="11"/>
      <c r="BP193" s="12">
        <v>44512</v>
      </c>
      <c r="BQ193" s="12">
        <v>47554</v>
      </c>
      <c r="BR193" s="11">
        <v>0</v>
      </c>
      <c r="BS193" s="11">
        <v>0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351</v>
      </c>
      <c r="C194" s="14" t="s">
        <v>0</v>
      </c>
      <c r="D194" s="15">
        <v>45383</v>
      </c>
      <c r="E194" s="16" t="s">
        <v>799</v>
      </c>
      <c r="F194" s="17">
        <v>0</v>
      </c>
      <c r="G194" s="17">
        <v>0</v>
      </c>
      <c r="H194" s="18">
        <v>124340.3</v>
      </c>
      <c r="I194" s="18">
        <v>3294.74</v>
      </c>
      <c r="J194" s="18">
        <v>0</v>
      </c>
      <c r="K194" s="18">
        <v>127635.04</v>
      </c>
      <c r="L194" s="18">
        <v>3327.03</v>
      </c>
      <c r="M194" s="18">
        <v>0</v>
      </c>
      <c r="N194" s="18">
        <v>0</v>
      </c>
      <c r="O194" s="18">
        <v>3294.74</v>
      </c>
      <c r="P194" s="18">
        <v>0</v>
      </c>
      <c r="Q194" s="18">
        <v>0</v>
      </c>
      <c r="R194" s="18">
        <v>0</v>
      </c>
      <c r="S194" s="18">
        <v>124340.3</v>
      </c>
      <c r="T194" s="18">
        <v>1194.06</v>
      </c>
      <c r="U194" s="18">
        <v>1218.53</v>
      </c>
      <c r="V194" s="18">
        <v>0</v>
      </c>
      <c r="W194" s="18">
        <v>1194.06</v>
      </c>
      <c r="X194" s="18">
        <v>0</v>
      </c>
      <c r="Y194" s="18">
        <v>0</v>
      </c>
      <c r="Z194" s="18">
        <v>0</v>
      </c>
      <c r="AA194" s="18">
        <v>1218.53</v>
      </c>
      <c r="AB194" s="18">
        <v>0</v>
      </c>
      <c r="AC194" s="18">
        <v>0</v>
      </c>
      <c r="AD194" s="18">
        <v>0</v>
      </c>
      <c r="AE194" s="18">
        <v>0</v>
      </c>
      <c r="AF194" s="18">
        <v>197.2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f>VLOOKUP(E194,[1]Aplicado!$C$807:$AL$1391,36,0)</f>
        <v>0</v>
      </c>
      <c r="AU194" s="18">
        <f t="shared" si="2"/>
        <v>4685.9999999999991</v>
      </c>
      <c r="AV194" s="18">
        <v>3327.03</v>
      </c>
      <c r="AW194" s="18">
        <v>1218.53</v>
      </c>
      <c r="AX194" s="19">
        <v>31</v>
      </c>
      <c r="AY194" s="19">
        <v>60</v>
      </c>
      <c r="AZ194" s="18">
        <v>780000</v>
      </c>
      <c r="BA194" s="18">
        <v>205464.05</v>
      </c>
      <c r="BB194" s="20">
        <v>0.57093799999999995</v>
      </c>
      <c r="BC194" s="20">
        <v>0.34551349592008901</v>
      </c>
      <c r="BD194" s="20">
        <v>11.76</v>
      </c>
      <c r="BE194" s="20"/>
      <c r="BF194" s="16"/>
      <c r="BG194" s="13"/>
      <c r="BH194" s="16" t="s">
        <v>353</v>
      </c>
      <c r="BI194" s="16" t="s">
        <v>746</v>
      </c>
      <c r="BJ194" s="16" t="s">
        <v>8</v>
      </c>
      <c r="BK194" s="16" t="s">
        <v>1</v>
      </c>
      <c r="BL194" s="14" t="s">
        <v>7</v>
      </c>
      <c r="BM194" s="20">
        <v>124340.3</v>
      </c>
      <c r="BN194" s="14" t="s">
        <v>254</v>
      </c>
      <c r="BO194" s="20"/>
      <c r="BP194" s="21">
        <v>44522</v>
      </c>
      <c r="BQ194" s="21">
        <v>46348</v>
      </c>
      <c r="BR194" s="20">
        <v>172.43</v>
      </c>
      <c r="BS194" s="20">
        <v>0</v>
      </c>
      <c r="BT194" s="20">
        <v>230</v>
      </c>
    </row>
    <row r="195" spans="1:72" s="1" customFormat="1" ht="18.2" customHeight="1" x14ac:dyDescent="0.15">
      <c r="A195" s="4">
        <v>193</v>
      </c>
      <c r="B195" s="5" t="s">
        <v>27</v>
      </c>
      <c r="C195" s="5" t="s">
        <v>0</v>
      </c>
      <c r="D195" s="6">
        <v>45383</v>
      </c>
      <c r="E195" s="7" t="s">
        <v>800</v>
      </c>
      <c r="F195" s="8">
        <v>1</v>
      </c>
      <c r="G195" s="8">
        <v>0</v>
      </c>
      <c r="H195" s="9">
        <v>115097.32</v>
      </c>
      <c r="I195" s="9">
        <v>1467.06</v>
      </c>
      <c r="J195" s="9">
        <v>0</v>
      </c>
      <c r="K195" s="9">
        <v>116564.38</v>
      </c>
      <c r="L195" s="9">
        <v>3153.95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116564.38</v>
      </c>
      <c r="T195" s="9">
        <v>0</v>
      </c>
      <c r="U195" s="9">
        <v>1155.1500000000001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1155.1500000000001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f>VLOOKUP(E195,[1]Aplicado!$C$807:$AL$1391,36,0)</f>
        <v>0</v>
      </c>
      <c r="AU195" s="9">
        <f t="shared" ref="AU195:AU258" si="3">AR195-AS195-AT195+AQ195+AP195+AO195+AM195+AJ195+AI195+AH195+AG195+AB195+X195+W195+R195+Q195+P195+O195-J195+AF195</f>
        <v>0</v>
      </c>
      <c r="AV195" s="9">
        <v>4621.01</v>
      </c>
      <c r="AW195" s="9">
        <v>1155.1500000000001</v>
      </c>
      <c r="AX195" s="10">
        <v>31</v>
      </c>
      <c r="AY195" s="10">
        <v>60</v>
      </c>
      <c r="AZ195" s="9">
        <v>268202.77</v>
      </c>
      <c r="BA195" s="9">
        <v>194776.11</v>
      </c>
      <c r="BB195" s="11">
        <v>0.9</v>
      </c>
      <c r="BC195" s="11">
        <v>0.53860785082934504</v>
      </c>
      <c r="BD195" s="11">
        <v>11.76</v>
      </c>
      <c r="BE195" s="11"/>
      <c r="BF195" s="7"/>
      <c r="BG195" s="4"/>
      <c r="BH195" s="7" t="s">
        <v>367</v>
      </c>
      <c r="BI195" s="7" t="s">
        <v>801</v>
      </c>
      <c r="BJ195" s="7" t="s">
        <v>8</v>
      </c>
      <c r="BK195" s="7" t="s">
        <v>358</v>
      </c>
      <c r="BL195" s="5" t="s">
        <v>7</v>
      </c>
      <c r="BM195" s="11">
        <v>116564.38</v>
      </c>
      <c r="BN195" s="5" t="s">
        <v>254</v>
      </c>
      <c r="BO195" s="11"/>
      <c r="BP195" s="12">
        <v>44522</v>
      </c>
      <c r="BQ195" s="12">
        <v>46348</v>
      </c>
      <c r="BR195" s="11">
        <v>362.38</v>
      </c>
      <c r="BS195" s="11">
        <v>0</v>
      </c>
      <c r="BT195" s="11">
        <v>230</v>
      </c>
    </row>
    <row r="196" spans="1:72" s="1" customFormat="1" ht="18.2" customHeight="1" x14ac:dyDescent="0.15">
      <c r="A196" s="13">
        <v>194</v>
      </c>
      <c r="B196" s="14" t="s">
        <v>351</v>
      </c>
      <c r="C196" s="14" t="s">
        <v>0</v>
      </c>
      <c r="D196" s="15">
        <v>45383</v>
      </c>
      <c r="E196" s="16" t="s">
        <v>803</v>
      </c>
      <c r="F196" s="17">
        <v>0</v>
      </c>
      <c r="G196" s="17">
        <v>0</v>
      </c>
      <c r="H196" s="18">
        <v>151693.79999999999</v>
      </c>
      <c r="I196" s="18">
        <v>0</v>
      </c>
      <c r="J196" s="18">
        <v>0</v>
      </c>
      <c r="K196" s="18">
        <v>151693.79999999999</v>
      </c>
      <c r="L196" s="18">
        <v>3915.77</v>
      </c>
      <c r="M196" s="18">
        <v>0</v>
      </c>
      <c r="N196" s="18">
        <v>0</v>
      </c>
      <c r="O196" s="18">
        <v>0</v>
      </c>
      <c r="P196" s="18">
        <v>3915.77</v>
      </c>
      <c r="Q196" s="18">
        <v>0</v>
      </c>
      <c r="R196" s="18">
        <v>0</v>
      </c>
      <c r="S196" s="18">
        <v>147778.03</v>
      </c>
      <c r="T196" s="18">
        <v>0</v>
      </c>
      <c r="U196" s="18">
        <v>1486.6</v>
      </c>
      <c r="V196" s="18">
        <v>0</v>
      </c>
      <c r="W196" s="18">
        <v>0</v>
      </c>
      <c r="X196" s="18">
        <v>1486.6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165.97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f>VLOOKUP(E196,[1]Aplicado!$C$807:$AL$1391,36,0)</f>
        <v>0</v>
      </c>
      <c r="AU196" s="18">
        <f t="shared" si="3"/>
        <v>5568.34</v>
      </c>
      <c r="AV196" s="18">
        <v>0</v>
      </c>
      <c r="AW196" s="18">
        <v>0</v>
      </c>
      <c r="AX196" s="19">
        <v>32</v>
      </c>
      <c r="AY196" s="19">
        <v>60</v>
      </c>
      <c r="AZ196" s="18">
        <v>210496.21</v>
      </c>
      <c r="BA196" s="18">
        <v>244193.02</v>
      </c>
      <c r="BB196" s="20">
        <v>0.9</v>
      </c>
      <c r="BC196" s="20">
        <v>0.54465204206082596</v>
      </c>
      <c r="BD196" s="20">
        <v>11.76</v>
      </c>
      <c r="BE196" s="20"/>
      <c r="BF196" s="16"/>
      <c r="BG196" s="13"/>
      <c r="BH196" s="16" t="s">
        <v>353</v>
      </c>
      <c r="BI196" s="16" t="s">
        <v>31</v>
      </c>
      <c r="BJ196" s="16" t="s">
        <v>8</v>
      </c>
      <c r="BK196" s="16" t="s">
        <v>1</v>
      </c>
      <c r="BL196" s="14" t="s">
        <v>7</v>
      </c>
      <c r="BM196" s="20">
        <v>147778.03</v>
      </c>
      <c r="BN196" s="14" t="s">
        <v>254</v>
      </c>
      <c r="BO196" s="20"/>
      <c r="BP196" s="21">
        <v>44540</v>
      </c>
      <c r="BQ196" s="21">
        <v>46366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351</v>
      </c>
      <c r="C197" s="5" t="s">
        <v>0</v>
      </c>
      <c r="D197" s="6">
        <v>45383</v>
      </c>
      <c r="E197" s="7" t="s">
        <v>816</v>
      </c>
      <c r="F197" s="8">
        <v>0</v>
      </c>
      <c r="G197" s="8">
        <v>0</v>
      </c>
      <c r="H197" s="9">
        <v>234738.29</v>
      </c>
      <c r="I197" s="9">
        <v>0</v>
      </c>
      <c r="J197" s="9">
        <v>0</v>
      </c>
      <c r="K197" s="9">
        <v>234738.29</v>
      </c>
      <c r="L197" s="9">
        <v>2303.81</v>
      </c>
      <c r="M197" s="9">
        <v>0</v>
      </c>
      <c r="N197" s="9">
        <v>0</v>
      </c>
      <c r="O197" s="9">
        <v>0</v>
      </c>
      <c r="P197" s="9">
        <v>2303.81</v>
      </c>
      <c r="Q197" s="9">
        <v>0</v>
      </c>
      <c r="R197" s="9">
        <v>0</v>
      </c>
      <c r="S197" s="9">
        <v>232434.48</v>
      </c>
      <c r="T197" s="9">
        <v>0</v>
      </c>
      <c r="U197" s="9">
        <v>2300.44</v>
      </c>
      <c r="V197" s="9">
        <v>0</v>
      </c>
      <c r="W197" s="9">
        <v>0</v>
      </c>
      <c r="X197" s="9">
        <v>2300.44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196.53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f>VLOOKUP(E197,[1]Aplicado!$C$807:$AL$1391,36,0)</f>
        <v>0</v>
      </c>
      <c r="AU197" s="9">
        <f t="shared" si="3"/>
        <v>4800.7800000000007</v>
      </c>
      <c r="AV197" s="9">
        <v>0</v>
      </c>
      <c r="AW197" s="9">
        <v>0</v>
      </c>
      <c r="AX197" s="10">
        <v>74</v>
      </c>
      <c r="AY197" s="10">
        <v>98</v>
      </c>
      <c r="AZ197" s="9">
        <v>216357.77</v>
      </c>
      <c r="BA197" s="9">
        <v>289159.56</v>
      </c>
      <c r="BB197" s="11">
        <v>0.8</v>
      </c>
      <c r="BC197" s="11">
        <v>0.643062204133939</v>
      </c>
      <c r="BD197" s="11">
        <v>11.76</v>
      </c>
      <c r="BE197" s="11"/>
      <c r="BF197" s="7"/>
      <c r="BG197" s="4"/>
      <c r="BH197" s="7" t="s">
        <v>391</v>
      </c>
      <c r="BI197" s="7" t="s">
        <v>116</v>
      </c>
      <c r="BJ197" s="7" t="s">
        <v>8</v>
      </c>
      <c r="BK197" s="7" t="s">
        <v>1</v>
      </c>
      <c r="BL197" s="5" t="s">
        <v>7</v>
      </c>
      <c r="BM197" s="11">
        <v>232434.48</v>
      </c>
      <c r="BN197" s="5" t="s">
        <v>254</v>
      </c>
      <c r="BO197" s="11"/>
      <c r="BP197" s="12">
        <v>44546</v>
      </c>
      <c r="BQ197" s="12">
        <v>47530</v>
      </c>
      <c r="BR197" s="11">
        <v>0</v>
      </c>
      <c r="BS197" s="11">
        <v>0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90</v>
      </c>
      <c r="C198" s="14" t="s">
        <v>0</v>
      </c>
      <c r="D198" s="15">
        <v>45383</v>
      </c>
      <c r="E198" s="16" t="s">
        <v>809</v>
      </c>
      <c r="F198" s="17">
        <v>23</v>
      </c>
      <c r="G198" s="17">
        <v>22</v>
      </c>
      <c r="H198" s="18">
        <v>313111.75</v>
      </c>
      <c r="I198" s="18">
        <v>44276.38</v>
      </c>
      <c r="J198" s="18">
        <v>0</v>
      </c>
      <c r="K198" s="18">
        <v>357388.13</v>
      </c>
      <c r="L198" s="18">
        <v>2077.6999999999998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357388.13</v>
      </c>
      <c r="T198" s="18">
        <v>79280.14</v>
      </c>
      <c r="U198" s="18">
        <v>3068.31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82348.45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f>VLOOKUP(E198,[1]Aplicado!$C$807:$AL$1391,36,0)</f>
        <v>0</v>
      </c>
      <c r="AU198" s="18">
        <f t="shared" si="3"/>
        <v>0</v>
      </c>
      <c r="AV198" s="18">
        <v>46354.080000000002</v>
      </c>
      <c r="AW198" s="18">
        <v>82348.45</v>
      </c>
      <c r="AX198" s="19">
        <v>94</v>
      </c>
      <c r="AY198" s="19">
        <v>120</v>
      </c>
      <c r="AZ198" s="18">
        <v>303800.01</v>
      </c>
      <c r="BA198" s="18">
        <v>362173.08</v>
      </c>
      <c r="BB198" s="20">
        <v>1.06</v>
      </c>
      <c r="BC198" s="20">
        <v>1.0459955162874099</v>
      </c>
      <c r="BD198" s="20">
        <v>11.76</v>
      </c>
      <c r="BE198" s="20"/>
      <c r="BF198" s="16"/>
      <c r="BG198" s="13"/>
      <c r="BH198" s="16" t="s">
        <v>353</v>
      </c>
      <c r="BI198" s="16" t="s">
        <v>31</v>
      </c>
      <c r="BJ198" s="16" t="s">
        <v>8</v>
      </c>
      <c r="BK198" s="16" t="s">
        <v>356</v>
      </c>
      <c r="BL198" s="14" t="s">
        <v>7</v>
      </c>
      <c r="BM198" s="20">
        <v>357388.13</v>
      </c>
      <c r="BN198" s="14" t="s">
        <v>254</v>
      </c>
      <c r="BO198" s="20"/>
      <c r="BP198" s="21">
        <v>44546</v>
      </c>
      <c r="BQ198" s="21">
        <v>48198</v>
      </c>
      <c r="BR198" s="20">
        <v>11904</v>
      </c>
      <c r="BS198" s="20">
        <v>0</v>
      </c>
      <c r="BT198" s="20">
        <v>230</v>
      </c>
    </row>
    <row r="199" spans="1:72" s="1" customFormat="1" ht="18.2" customHeight="1" x14ac:dyDescent="0.15">
      <c r="A199" s="4">
        <v>197</v>
      </c>
      <c r="B199" s="5" t="s">
        <v>27</v>
      </c>
      <c r="C199" s="5" t="s">
        <v>0</v>
      </c>
      <c r="D199" s="6">
        <v>45383</v>
      </c>
      <c r="E199" s="7" t="s">
        <v>804</v>
      </c>
      <c r="F199" s="8">
        <v>0</v>
      </c>
      <c r="G199" s="8">
        <v>0</v>
      </c>
      <c r="H199" s="9">
        <v>141168.01999999999</v>
      </c>
      <c r="I199" s="9">
        <v>3608.7</v>
      </c>
      <c r="J199" s="9">
        <v>0</v>
      </c>
      <c r="K199" s="9">
        <v>144776.72</v>
      </c>
      <c r="L199" s="9">
        <v>3644.06</v>
      </c>
      <c r="M199" s="9">
        <v>0</v>
      </c>
      <c r="N199" s="9">
        <v>0</v>
      </c>
      <c r="O199" s="9">
        <v>3608.7</v>
      </c>
      <c r="P199" s="9">
        <v>0</v>
      </c>
      <c r="Q199" s="9">
        <v>0</v>
      </c>
      <c r="R199" s="9">
        <v>0</v>
      </c>
      <c r="S199" s="9">
        <v>141168.01999999999</v>
      </c>
      <c r="T199" s="9">
        <v>1418.81</v>
      </c>
      <c r="U199" s="9">
        <v>1383.45</v>
      </c>
      <c r="V199" s="9">
        <v>0</v>
      </c>
      <c r="W199" s="9">
        <v>1418.81</v>
      </c>
      <c r="X199" s="9">
        <v>0</v>
      </c>
      <c r="Y199" s="9">
        <v>0</v>
      </c>
      <c r="Z199" s="9">
        <v>0</v>
      </c>
      <c r="AA199" s="9">
        <v>1383.45</v>
      </c>
      <c r="AB199" s="9">
        <v>0</v>
      </c>
      <c r="AC199" s="9">
        <v>0</v>
      </c>
      <c r="AD199" s="9">
        <v>0</v>
      </c>
      <c r="AE199" s="9">
        <v>0</v>
      </c>
      <c r="AF199" s="9">
        <v>0.24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154.21</v>
      </c>
      <c r="AQ199" s="9">
        <v>0</v>
      </c>
      <c r="AR199" s="9">
        <v>0</v>
      </c>
      <c r="AS199" s="9">
        <v>0</v>
      </c>
      <c r="AT199" s="9">
        <f>VLOOKUP(E199,[1]Aplicado!$C$807:$AL$1391,36,0)</f>
        <v>0</v>
      </c>
      <c r="AU199" s="9">
        <f t="shared" si="3"/>
        <v>5181.9599999999991</v>
      </c>
      <c r="AV199" s="9">
        <v>3644.06</v>
      </c>
      <c r="AW199" s="9">
        <v>1383.45</v>
      </c>
      <c r="AX199" s="10">
        <v>32</v>
      </c>
      <c r="AY199" s="10">
        <v>60</v>
      </c>
      <c r="AZ199" s="9">
        <v>329999.05</v>
      </c>
      <c r="BA199" s="9">
        <v>227248.92</v>
      </c>
      <c r="BB199" s="11">
        <v>0.87</v>
      </c>
      <c r="BC199" s="11">
        <v>0.54044779354727002</v>
      </c>
      <c r="BD199" s="11">
        <v>11.76</v>
      </c>
      <c r="BE199" s="11"/>
      <c r="BF199" s="7"/>
      <c r="BG199" s="4"/>
      <c r="BH199" s="7" t="s">
        <v>367</v>
      </c>
      <c r="BI199" s="7" t="s">
        <v>806</v>
      </c>
      <c r="BJ199" s="7" t="s">
        <v>8</v>
      </c>
      <c r="BK199" s="7" t="s">
        <v>1</v>
      </c>
      <c r="BL199" s="5" t="s">
        <v>7</v>
      </c>
      <c r="BM199" s="11">
        <v>141168.01999999999</v>
      </c>
      <c r="BN199" s="5" t="s">
        <v>254</v>
      </c>
      <c r="BO199" s="11"/>
      <c r="BP199" s="12">
        <v>44551</v>
      </c>
      <c r="BQ199" s="12">
        <v>46377</v>
      </c>
      <c r="BR199" s="11">
        <v>384.21</v>
      </c>
      <c r="BS199" s="11">
        <v>0</v>
      </c>
      <c r="BT199" s="11">
        <v>230</v>
      </c>
    </row>
    <row r="200" spans="1:72" s="1" customFormat="1" ht="18.2" customHeight="1" x14ac:dyDescent="0.15">
      <c r="A200" s="13">
        <v>198</v>
      </c>
      <c r="B200" s="14" t="s">
        <v>351</v>
      </c>
      <c r="C200" s="14" t="s">
        <v>0</v>
      </c>
      <c r="D200" s="15">
        <v>45383</v>
      </c>
      <c r="E200" s="16" t="s">
        <v>805</v>
      </c>
      <c r="F200" s="17">
        <v>0</v>
      </c>
      <c r="G200" s="17">
        <v>0</v>
      </c>
      <c r="H200" s="18">
        <v>149670.13</v>
      </c>
      <c r="I200" s="18">
        <v>0</v>
      </c>
      <c r="J200" s="18">
        <v>0</v>
      </c>
      <c r="K200" s="18">
        <v>149670.13</v>
      </c>
      <c r="L200" s="18">
        <v>3863.52</v>
      </c>
      <c r="M200" s="18">
        <v>0</v>
      </c>
      <c r="N200" s="18">
        <v>0</v>
      </c>
      <c r="O200" s="18">
        <v>0</v>
      </c>
      <c r="P200" s="18">
        <v>3863.52</v>
      </c>
      <c r="Q200" s="18">
        <v>0</v>
      </c>
      <c r="R200" s="18">
        <v>0</v>
      </c>
      <c r="S200" s="18">
        <v>145806.60999999999</v>
      </c>
      <c r="T200" s="18">
        <v>0</v>
      </c>
      <c r="U200" s="18">
        <v>1466.77</v>
      </c>
      <c r="V200" s="18">
        <v>0</v>
      </c>
      <c r="W200" s="18">
        <v>0</v>
      </c>
      <c r="X200" s="18">
        <v>1466.77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163.76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5.95</v>
      </c>
      <c r="AR200" s="18">
        <v>0</v>
      </c>
      <c r="AS200" s="18">
        <v>0</v>
      </c>
      <c r="AT200" s="18">
        <f>VLOOKUP(E200,[1]Aplicado!$C$807:$AL$1391,36,0)</f>
        <v>0</v>
      </c>
      <c r="AU200" s="18">
        <f t="shared" si="3"/>
        <v>5500</v>
      </c>
      <c r="AV200" s="18">
        <v>0</v>
      </c>
      <c r="AW200" s="18">
        <v>0</v>
      </c>
      <c r="AX200" s="19">
        <v>32</v>
      </c>
      <c r="AY200" s="19">
        <v>60</v>
      </c>
      <c r="AZ200" s="18">
        <v>416956.28</v>
      </c>
      <c r="BA200" s="18">
        <v>240935.14</v>
      </c>
      <c r="BB200" s="20">
        <v>0.72</v>
      </c>
      <c r="BC200" s="20">
        <v>0.43572207524398499</v>
      </c>
      <c r="BD200" s="20">
        <v>11.76</v>
      </c>
      <c r="BE200" s="20"/>
      <c r="BF200" s="16"/>
      <c r="BG200" s="13"/>
      <c r="BH200" s="16" t="s">
        <v>446</v>
      </c>
      <c r="BI200" s="16" t="s">
        <v>147</v>
      </c>
      <c r="BJ200" s="16" t="s">
        <v>8</v>
      </c>
      <c r="BK200" s="16" t="s">
        <v>1</v>
      </c>
      <c r="BL200" s="14" t="s">
        <v>7</v>
      </c>
      <c r="BM200" s="20">
        <v>145806.60999999999</v>
      </c>
      <c r="BN200" s="14" t="s">
        <v>254</v>
      </c>
      <c r="BO200" s="20"/>
      <c r="BP200" s="21">
        <v>44550</v>
      </c>
      <c r="BQ200" s="21">
        <v>46376</v>
      </c>
      <c r="BR200" s="20">
        <v>0</v>
      </c>
      <c r="BS200" s="20">
        <v>0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351</v>
      </c>
      <c r="C201" s="5" t="s">
        <v>0</v>
      </c>
      <c r="D201" s="6">
        <v>45383</v>
      </c>
      <c r="E201" s="7" t="s">
        <v>888</v>
      </c>
      <c r="F201" s="8">
        <v>0</v>
      </c>
      <c r="G201" s="8">
        <v>0</v>
      </c>
      <c r="H201" s="9">
        <v>353515.1</v>
      </c>
      <c r="I201" s="9">
        <v>0</v>
      </c>
      <c r="J201" s="9">
        <v>0</v>
      </c>
      <c r="K201" s="9">
        <v>353515.1</v>
      </c>
      <c r="L201" s="9">
        <v>2308</v>
      </c>
      <c r="M201" s="9">
        <v>0</v>
      </c>
      <c r="N201" s="9">
        <v>0</v>
      </c>
      <c r="O201" s="9">
        <v>0</v>
      </c>
      <c r="P201" s="9">
        <v>2308</v>
      </c>
      <c r="Q201" s="9">
        <v>0</v>
      </c>
      <c r="R201" s="9">
        <v>0</v>
      </c>
      <c r="S201" s="9">
        <v>351207.1</v>
      </c>
      <c r="T201" s="9">
        <v>0</v>
      </c>
      <c r="U201" s="9">
        <v>3464.45</v>
      </c>
      <c r="V201" s="9">
        <v>0</v>
      </c>
      <c r="W201" s="9">
        <v>0</v>
      </c>
      <c r="X201" s="9">
        <v>3464.45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276.11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1.44</v>
      </c>
      <c r="AR201" s="9">
        <v>0</v>
      </c>
      <c r="AS201" s="9">
        <v>0</v>
      </c>
      <c r="AT201" s="9">
        <f>VLOOKUP(E201,[1]Aplicado!$C$807:$AL$1391,36,0)</f>
        <v>0</v>
      </c>
      <c r="AU201" s="9">
        <f t="shared" si="3"/>
        <v>6050</v>
      </c>
      <c r="AV201" s="9">
        <v>0</v>
      </c>
      <c r="AW201" s="9">
        <v>0</v>
      </c>
      <c r="AX201" s="10">
        <v>103</v>
      </c>
      <c r="AY201" s="10">
        <v>120</v>
      </c>
      <c r="AZ201" s="9">
        <v>377999.99</v>
      </c>
      <c r="BA201" s="9">
        <v>387539.8</v>
      </c>
      <c r="BB201" s="11">
        <v>0.9</v>
      </c>
      <c r="BC201" s="11">
        <v>0.81562304052383805</v>
      </c>
      <c r="BD201" s="11">
        <v>13.72</v>
      </c>
      <c r="BE201" s="11"/>
      <c r="BF201" s="7"/>
      <c r="BG201" s="4"/>
      <c r="BH201" s="7" t="s">
        <v>392</v>
      </c>
      <c r="BI201" s="7" t="s">
        <v>458</v>
      </c>
      <c r="BJ201" s="7" t="s">
        <v>8</v>
      </c>
      <c r="BK201" s="7" t="s">
        <v>1</v>
      </c>
      <c r="BL201" s="5" t="s">
        <v>7</v>
      </c>
      <c r="BM201" s="11">
        <v>351207.1</v>
      </c>
      <c r="BN201" s="5" t="s">
        <v>254</v>
      </c>
      <c r="BO201" s="11"/>
      <c r="BP201" s="12">
        <v>44586</v>
      </c>
      <c r="BQ201" s="12">
        <v>48238</v>
      </c>
      <c r="BR201" s="11">
        <v>0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27</v>
      </c>
      <c r="C202" s="14" t="s">
        <v>0</v>
      </c>
      <c r="D202" s="15">
        <v>45383</v>
      </c>
      <c r="E202" s="16" t="s">
        <v>810</v>
      </c>
      <c r="F202" s="17">
        <v>0</v>
      </c>
      <c r="G202" s="17">
        <v>0</v>
      </c>
      <c r="H202" s="18">
        <v>189696.15</v>
      </c>
      <c r="I202" s="18">
        <v>0</v>
      </c>
      <c r="J202" s="18">
        <v>0</v>
      </c>
      <c r="K202" s="18">
        <v>189696.15</v>
      </c>
      <c r="L202" s="18">
        <v>1238.48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189696.15</v>
      </c>
      <c r="T202" s="18">
        <v>0</v>
      </c>
      <c r="U202" s="18">
        <v>1859.02</v>
      </c>
      <c r="V202" s="18">
        <v>0</v>
      </c>
      <c r="W202" s="18">
        <v>0</v>
      </c>
      <c r="X202" s="18">
        <v>517.52</v>
      </c>
      <c r="Y202" s="18">
        <v>0</v>
      </c>
      <c r="Z202" s="18">
        <v>0</v>
      </c>
      <c r="AA202" s="18">
        <v>1341.5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148.16999999999999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665.69</v>
      </c>
      <c r="AT202" s="18">
        <f>VLOOKUP(E202,[1]Aplicado!$C$807:$AL$1391,36,0)</f>
        <v>0</v>
      </c>
      <c r="AU202" s="18">
        <f t="shared" si="3"/>
        <v>-1.1368683772161603E-13</v>
      </c>
      <c r="AV202" s="18">
        <v>1238.48</v>
      </c>
      <c r="AW202" s="18">
        <v>1341.5</v>
      </c>
      <c r="AX202" s="19">
        <v>95</v>
      </c>
      <c r="AY202" s="19">
        <v>120</v>
      </c>
      <c r="AZ202" s="18">
        <v>277800.38</v>
      </c>
      <c r="BA202" s="18">
        <v>218000</v>
      </c>
      <c r="BB202" s="20">
        <v>0.9</v>
      </c>
      <c r="BC202" s="20">
        <v>0.78314924311926604</v>
      </c>
      <c r="BD202" s="20">
        <v>11.76</v>
      </c>
      <c r="BE202" s="20"/>
      <c r="BF202" s="16"/>
      <c r="BG202" s="13"/>
      <c r="BH202" s="16" t="s">
        <v>367</v>
      </c>
      <c r="BI202" s="16" t="s">
        <v>573</v>
      </c>
      <c r="BJ202" s="16" t="s">
        <v>8</v>
      </c>
      <c r="BK202" s="16" t="s">
        <v>1</v>
      </c>
      <c r="BL202" s="14" t="s">
        <v>7</v>
      </c>
      <c r="BM202" s="20">
        <v>189696.15</v>
      </c>
      <c r="BN202" s="14" t="s">
        <v>254</v>
      </c>
      <c r="BO202" s="20"/>
      <c r="BP202" s="21">
        <v>44575</v>
      </c>
      <c r="BQ202" s="21">
        <v>48227</v>
      </c>
      <c r="BR202" s="20">
        <v>0</v>
      </c>
      <c r="BS202" s="20">
        <v>0</v>
      </c>
      <c r="BT202" s="20">
        <v>230</v>
      </c>
    </row>
    <row r="203" spans="1:72" s="1" customFormat="1" ht="18.2" customHeight="1" x14ac:dyDescent="0.15">
      <c r="A203" s="4">
        <v>201</v>
      </c>
      <c r="B203" s="5" t="s">
        <v>351</v>
      </c>
      <c r="C203" s="5" t="s">
        <v>0</v>
      </c>
      <c r="D203" s="6">
        <v>45383</v>
      </c>
      <c r="E203" s="7" t="s">
        <v>808</v>
      </c>
      <c r="F203" s="8">
        <v>0</v>
      </c>
      <c r="G203" s="8">
        <v>0</v>
      </c>
      <c r="H203" s="9">
        <v>210174.91</v>
      </c>
      <c r="I203" s="9">
        <v>0</v>
      </c>
      <c r="J203" s="9">
        <v>0</v>
      </c>
      <c r="K203" s="9">
        <v>210174.91</v>
      </c>
      <c r="L203" s="9">
        <v>5063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210174.91</v>
      </c>
      <c r="T203" s="9">
        <v>0</v>
      </c>
      <c r="U203" s="9">
        <v>2059.71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2059.71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0.64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0.64</v>
      </c>
      <c r="AT203" s="9">
        <f>VLOOKUP(E203,[1]Aplicado!$C$807:$AL$1391,36,0)</f>
        <v>0</v>
      </c>
      <c r="AU203" s="9">
        <f t="shared" si="3"/>
        <v>0</v>
      </c>
      <c r="AV203" s="9">
        <v>5063</v>
      </c>
      <c r="AW203" s="9">
        <v>2059.71</v>
      </c>
      <c r="AX203" s="10">
        <v>34</v>
      </c>
      <c r="AY203" s="10">
        <v>60</v>
      </c>
      <c r="AZ203" s="9">
        <v>444999.99</v>
      </c>
      <c r="BA203" s="9">
        <v>321954.15999999997</v>
      </c>
      <c r="BB203" s="11">
        <v>1.03</v>
      </c>
      <c r="BC203" s="11">
        <v>0.67239434738162696</v>
      </c>
      <c r="BD203" s="11">
        <v>11.76</v>
      </c>
      <c r="BE203" s="11"/>
      <c r="BF203" s="7"/>
      <c r="BG203" s="4"/>
      <c r="BH203" s="7" t="s">
        <v>392</v>
      </c>
      <c r="BI203" s="7" t="s">
        <v>61</v>
      </c>
      <c r="BJ203" s="7" t="s">
        <v>8</v>
      </c>
      <c r="BK203" s="7" t="s">
        <v>1</v>
      </c>
      <c r="BL203" s="5" t="s">
        <v>7</v>
      </c>
      <c r="BM203" s="11">
        <v>210174.91</v>
      </c>
      <c r="BN203" s="5" t="s">
        <v>254</v>
      </c>
      <c r="BO203" s="11"/>
      <c r="BP203" s="12">
        <v>44614</v>
      </c>
      <c r="BQ203" s="12">
        <v>46440</v>
      </c>
      <c r="BR203" s="11">
        <v>218.18</v>
      </c>
      <c r="BS203" s="11">
        <v>0</v>
      </c>
      <c r="BT203" s="11">
        <v>230</v>
      </c>
    </row>
    <row r="204" spans="1:72" s="1" customFormat="1" ht="18.2" customHeight="1" x14ac:dyDescent="0.15">
      <c r="A204" s="13">
        <v>202</v>
      </c>
      <c r="B204" s="14" t="s">
        <v>351</v>
      </c>
      <c r="C204" s="14" t="s">
        <v>0</v>
      </c>
      <c r="D204" s="15">
        <v>45383</v>
      </c>
      <c r="E204" s="16" t="s">
        <v>811</v>
      </c>
      <c r="F204" s="17">
        <v>0</v>
      </c>
      <c r="G204" s="17">
        <v>0</v>
      </c>
      <c r="H204" s="18">
        <v>485471.7</v>
      </c>
      <c r="I204" s="18">
        <v>3462.22</v>
      </c>
      <c r="J204" s="18">
        <v>0</v>
      </c>
      <c r="K204" s="18">
        <v>488933.92</v>
      </c>
      <c r="L204" s="18">
        <v>3265.44</v>
      </c>
      <c r="M204" s="18">
        <v>0</v>
      </c>
      <c r="N204" s="18">
        <v>0</v>
      </c>
      <c r="O204" s="18">
        <v>3462.22</v>
      </c>
      <c r="P204" s="18">
        <v>2807.31</v>
      </c>
      <c r="Q204" s="18">
        <v>0</v>
      </c>
      <c r="R204" s="18">
        <v>0</v>
      </c>
      <c r="S204" s="18">
        <v>482664.39</v>
      </c>
      <c r="T204" s="18">
        <v>4789.3100000000004</v>
      </c>
      <c r="U204" s="18">
        <v>4757.62</v>
      </c>
      <c r="V204" s="18">
        <v>0</v>
      </c>
      <c r="W204" s="18">
        <v>4789.3100000000004</v>
      </c>
      <c r="X204" s="18">
        <v>4757.62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230</v>
      </c>
      <c r="AG204" s="18">
        <v>0</v>
      </c>
      <c r="AH204" s="18">
        <v>0</v>
      </c>
      <c r="AI204" s="18">
        <v>383.77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383.77</v>
      </c>
      <c r="AQ204" s="18">
        <v>0</v>
      </c>
      <c r="AR204" s="18">
        <v>0</v>
      </c>
      <c r="AS204" s="18">
        <v>0</v>
      </c>
      <c r="AT204" s="18">
        <f>VLOOKUP(E204,[1]Aplicado!$C$807:$AL$1391,36,0)</f>
        <v>0</v>
      </c>
      <c r="AU204" s="18">
        <f t="shared" si="3"/>
        <v>16814</v>
      </c>
      <c r="AV204" s="18">
        <v>458.13</v>
      </c>
      <c r="AW204" s="18">
        <v>0</v>
      </c>
      <c r="AX204" s="19">
        <v>95</v>
      </c>
      <c r="AY204" s="19">
        <v>120</v>
      </c>
      <c r="AZ204" s="18">
        <v>506500.01</v>
      </c>
      <c r="BA204" s="18">
        <v>564658.38</v>
      </c>
      <c r="BB204" s="20">
        <v>0.9</v>
      </c>
      <c r="BC204" s="20">
        <v>0.76931108504933599</v>
      </c>
      <c r="BD204" s="20">
        <v>11.76</v>
      </c>
      <c r="BE204" s="20"/>
      <c r="BF204" s="16"/>
      <c r="BG204" s="13"/>
      <c r="BH204" s="16" t="s">
        <v>392</v>
      </c>
      <c r="BI204" s="16" t="s">
        <v>458</v>
      </c>
      <c r="BJ204" s="16" t="s">
        <v>8</v>
      </c>
      <c r="BK204" s="16" t="s">
        <v>1</v>
      </c>
      <c r="BL204" s="14" t="s">
        <v>7</v>
      </c>
      <c r="BM204" s="20">
        <v>482664.39</v>
      </c>
      <c r="BN204" s="14" t="s">
        <v>254</v>
      </c>
      <c r="BO204" s="20"/>
      <c r="BP204" s="21">
        <v>44644</v>
      </c>
      <c r="BQ204" s="21">
        <v>48297</v>
      </c>
      <c r="BR204" s="20">
        <v>0</v>
      </c>
      <c r="BS204" s="20">
        <v>0</v>
      </c>
      <c r="BT204" s="20">
        <v>230</v>
      </c>
    </row>
    <row r="205" spans="1:72" s="1" customFormat="1" ht="18.2" customHeight="1" x14ac:dyDescent="0.15">
      <c r="A205" s="4">
        <v>203</v>
      </c>
      <c r="B205" s="5" t="s">
        <v>351</v>
      </c>
      <c r="C205" s="5" t="s">
        <v>0</v>
      </c>
      <c r="D205" s="6">
        <v>45383</v>
      </c>
      <c r="E205" s="7" t="s">
        <v>812</v>
      </c>
      <c r="F205" s="8">
        <v>0</v>
      </c>
      <c r="G205" s="8">
        <v>0</v>
      </c>
      <c r="H205" s="9">
        <v>166189.31</v>
      </c>
      <c r="I205" s="9">
        <v>0</v>
      </c>
      <c r="J205" s="9">
        <v>0</v>
      </c>
      <c r="K205" s="9">
        <v>166189.31</v>
      </c>
      <c r="L205" s="9">
        <v>3872.17</v>
      </c>
      <c r="M205" s="9">
        <v>0</v>
      </c>
      <c r="N205" s="9">
        <v>0</v>
      </c>
      <c r="O205" s="9">
        <v>0</v>
      </c>
      <c r="P205" s="9">
        <v>3872.17</v>
      </c>
      <c r="Q205" s="9">
        <v>0</v>
      </c>
      <c r="R205" s="9">
        <v>0</v>
      </c>
      <c r="S205" s="9">
        <v>162317.14000000001</v>
      </c>
      <c r="T205" s="9">
        <v>0</v>
      </c>
      <c r="U205" s="9">
        <v>1628.66</v>
      </c>
      <c r="V205" s="9">
        <v>0</v>
      </c>
      <c r="W205" s="9">
        <v>0</v>
      </c>
      <c r="X205" s="9">
        <v>1628.66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168.99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0.18</v>
      </c>
      <c r="AR205" s="9">
        <v>0</v>
      </c>
      <c r="AS205" s="9">
        <v>0</v>
      </c>
      <c r="AT205" s="9">
        <f>VLOOKUP(E205,[1]Aplicado!$C$807:$AL$1391,36,0)</f>
        <v>0</v>
      </c>
      <c r="AU205" s="9">
        <f t="shared" si="3"/>
        <v>5670</v>
      </c>
      <c r="AV205" s="9">
        <v>0</v>
      </c>
      <c r="AW205" s="9">
        <v>0</v>
      </c>
      <c r="AX205" s="10">
        <v>35</v>
      </c>
      <c r="AY205" s="10">
        <v>60</v>
      </c>
      <c r="AZ205" s="9">
        <v>290000</v>
      </c>
      <c r="BA205" s="9">
        <v>248643.59</v>
      </c>
      <c r="BB205" s="11">
        <v>0.9</v>
      </c>
      <c r="BC205" s="11">
        <v>0.58752942716118295</v>
      </c>
      <c r="BD205" s="11">
        <v>11.76</v>
      </c>
      <c r="BE205" s="11"/>
      <c r="BF205" s="7"/>
      <c r="BG205" s="4"/>
      <c r="BH205" s="7" t="s">
        <v>422</v>
      </c>
      <c r="BI205" s="7" t="s">
        <v>813</v>
      </c>
      <c r="BJ205" s="7" t="s">
        <v>8</v>
      </c>
      <c r="BK205" s="7" t="s">
        <v>1</v>
      </c>
      <c r="BL205" s="5" t="s">
        <v>7</v>
      </c>
      <c r="BM205" s="11">
        <v>162317.14000000001</v>
      </c>
      <c r="BN205" s="5" t="s">
        <v>254</v>
      </c>
      <c r="BO205" s="11"/>
      <c r="BP205" s="12">
        <v>44645</v>
      </c>
      <c r="BQ205" s="12">
        <v>46471</v>
      </c>
      <c r="BR205" s="11">
        <v>0</v>
      </c>
      <c r="BS205" s="11">
        <v>0</v>
      </c>
      <c r="BT205" s="11">
        <v>0</v>
      </c>
    </row>
    <row r="206" spans="1:72" s="1" customFormat="1" ht="18.2" customHeight="1" x14ac:dyDescent="0.15">
      <c r="A206" s="13">
        <v>204</v>
      </c>
      <c r="B206" s="14" t="s">
        <v>351</v>
      </c>
      <c r="C206" s="14" t="s">
        <v>0</v>
      </c>
      <c r="D206" s="15">
        <v>45383</v>
      </c>
      <c r="E206" s="16" t="s">
        <v>814</v>
      </c>
      <c r="F206" s="17">
        <v>18</v>
      </c>
      <c r="G206" s="17">
        <v>17</v>
      </c>
      <c r="H206" s="18">
        <v>210434.85</v>
      </c>
      <c r="I206" s="18">
        <v>77971.55</v>
      </c>
      <c r="J206" s="18">
        <v>0</v>
      </c>
      <c r="K206" s="18">
        <v>288406.40000000002</v>
      </c>
      <c r="L206" s="18">
        <v>4745.04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288406.40000000002</v>
      </c>
      <c r="T206" s="18">
        <v>44613.279999999999</v>
      </c>
      <c r="U206" s="18">
        <v>2061.85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46675.13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f>VLOOKUP(E206,[1]Aplicado!$C$807:$AL$1391,36,0)</f>
        <v>0</v>
      </c>
      <c r="AU206" s="18">
        <f t="shared" si="3"/>
        <v>0</v>
      </c>
      <c r="AV206" s="18">
        <v>82716.59</v>
      </c>
      <c r="AW206" s="18">
        <v>46675.13</v>
      </c>
      <c r="AX206" s="19">
        <v>36</v>
      </c>
      <c r="AY206" s="19">
        <v>60</v>
      </c>
      <c r="AZ206" s="18">
        <v>506500.01</v>
      </c>
      <c r="BA206" s="18">
        <v>307679.02</v>
      </c>
      <c r="BB206" s="20">
        <v>1.02</v>
      </c>
      <c r="BC206" s="20">
        <v>0.95610850554581195</v>
      </c>
      <c r="BD206" s="20">
        <v>11.76</v>
      </c>
      <c r="BE206" s="20"/>
      <c r="BF206" s="16"/>
      <c r="BG206" s="13"/>
      <c r="BH206" s="16" t="s">
        <v>422</v>
      </c>
      <c r="BI206" s="16" t="s">
        <v>424</v>
      </c>
      <c r="BJ206" s="16" t="s">
        <v>8</v>
      </c>
      <c r="BK206" s="16" t="s">
        <v>356</v>
      </c>
      <c r="BL206" s="14" t="s">
        <v>7</v>
      </c>
      <c r="BM206" s="20">
        <v>288406.40000000002</v>
      </c>
      <c r="BN206" s="14" t="s">
        <v>254</v>
      </c>
      <c r="BO206" s="20"/>
      <c r="BP206" s="21">
        <v>44671</v>
      </c>
      <c r="BQ206" s="21">
        <v>46497</v>
      </c>
      <c r="BR206" s="20">
        <v>8543.2800000000007</v>
      </c>
      <c r="BS206" s="20">
        <v>0</v>
      </c>
      <c r="BT206" s="20">
        <v>230</v>
      </c>
    </row>
    <row r="207" spans="1:72" s="1" customFormat="1" ht="18.2" customHeight="1" x14ac:dyDescent="0.15">
      <c r="A207" s="4">
        <v>205</v>
      </c>
      <c r="B207" s="5" t="s">
        <v>351</v>
      </c>
      <c r="C207" s="5" t="s">
        <v>0</v>
      </c>
      <c r="D207" s="6">
        <v>45383</v>
      </c>
      <c r="E207" s="7" t="s">
        <v>815</v>
      </c>
      <c r="F207" s="8">
        <v>0</v>
      </c>
      <c r="G207" s="8">
        <v>0</v>
      </c>
      <c r="H207" s="9">
        <v>370355.29</v>
      </c>
      <c r="I207" s="9">
        <v>0</v>
      </c>
      <c r="J207" s="9">
        <v>20.47</v>
      </c>
      <c r="K207" s="9">
        <v>370355.29</v>
      </c>
      <c r="L207" s="9">
        <v>2303.85</v>
      </c>
      <c r="M207" s="9">
        <v>0</v>
      </c>
      <c r="N207" s="9">
        <v>0</v>
      </c>
      <c r="O207" s="9">
        <v>0</v>
      </c>
      <c r="P207" s="9">
        <v>2303.85</v>
      </c>
      <c r="Q207" s="9">
        <v>20.47</v>
      </c>
      <c r="R207" s="9">
        <v>0</v>
      </c>
      <c r="S207" s="9">
        <v>368030.96</v>
      </c>
      <c r="T207" s="9">
        <v>0</v>
      </c>
      <c r="U207" s="9">
        <v>3629.28</v>
      </c>
      <c r="V207" s="9">
        <v>0</v>
      </c>
      <c r="W207" s="9">
        <v>0</v>
      </c>
      <c r="X207" s="9">
        <v>3629.28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283.8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3.07</v>
      </c>
      <c r="AR207" s="9">
        <v>0</v>
      </c>
      <c r="AS207" s="9">
        <v>0</v>
      </c>
      <c r="AT207" s="9">
        <f>VLOOKUP(E207,[1]Aplicado!$C$807:$AL$1391,36,0)</f>
        <v>0</v>
      </c>
      <c r="AU207" s="9">
        <f t="shared" si="3"/>
        <v>6219.9999999999991</v>
      </c>
      <c r="AV207" s="9">
        <v>0</v>
      </c>
      <c r="AW207" s="9">
        <v>0</v>
      </c>
      <c r="AX207" s="10">
        <v>96</v>
      </c>
      <c r="AY207" s="10">
        <v>120</v>
      </c>
      <c r="AZ207" s="9">
        <v>440000</v>
      </c>
      <c r="BA207" s="9">
        <v>417570.01</v>
      </c>
      <c r="BB207" s="11">
        <v>0.9</v>
      </c>
      <c r="BC207" s="11">
        <v>0.793227138127089</v>
      </c>
      <c r="BD207" s="11">
        <v>11.76</v>
      </c>
      <c r="BE207" s="11"/>
      <c r="BF207" s="7"/>
      <c r="BG207" s="4"/>
      <c r="BH207" s="7" t="s">
        <v>392</v>
      </c>
      <c r="BI207" s="7" t="s">
        <v>458</v>
      </c>
      <c r="BJ207" s="7" t="s">
        <v>8</v>
      </c>
      <c r="BK207" s="7" t="s">
        <v>1</v>
      </c>
      <c r="BL207" s="5" t="s">
        <v>7</v>
      </c>
      <c r="BM207" s="11">
        <v>368030.96</v>
      </c>
      <c r="BN207" s="5" t="s">
        <v>254</v>
      </c>
      <c r="BO207" s="11"/>
      <c r="BP207" s="12">
        <v>44676</v>
      </c>
      <c r="BQ207" s="12">
        <v>48329</v>
      </c>
      <c r="BR207" s="11">
        <v>0</v>
      </c>
      <c r="BS207" s="11">
        <v>0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351</v>
      </c>
      <c r="C208" s="14" t="s">
        <v>0</v>
      </c>
      <c r="D208" s="15">
        <v>45383</v>
      </c>
      <c r="E208" s="16" t="s">
        <v>875</v>
      </c>
      <c r="F208" s="17">
        <v>0</v>
      </c>
      <c r="G208" s="17">
        <v>0</v>
      </c>
      <c r="H208" s="18">
        <v>261455.06</v>
      </c>
      <c r="I208" s="18">
        <v>0</v>
      </c>
      <c r="J208" s="18">
        <v>0</v>
      </c>
      <c r="K208" s="18">
        <v>261455.06</v>
      </c>
      <c r="L208" s="18">
        <v>5711.88</v>
      </c>
      <c r="M208" s="18">
        <v>0</v>
      </c>
      <c r="N208" s="18">
        <v>0</v>
      </c>
      <c r="O208" s="18">
        <v>0</v>
      </c>
      <c r="P208" s="18">
        <v>5711.88</v>
      </c>
      <c r="Q208" s="18">
        <v>0</v>
      </c>
      <c r="R208" s="18">
        <v>0</v>
      </c>
      <c r="S208" s="18">
        <v>255743.18</v>
      </c>
      <c r="T208" s="18">
        <v>0</v>
      </c>
      <c r="U208" s="18">
        <v>2562.2600000000002</v>
      </c>
      <c r="V208" s="18">
        <v>0</v>
      </c>
      <c r="W208" s="18">
        <v>0</v>
      </c>
      <c r="X208" s="18">
        <v>2562.2600000000002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254.18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f>VLOOKUP(E208,[1]Aplicado!$C$807:$AL$1391,36,0)</f>
        <v>0</v>
      </c>
      <c r="AU208" s="18">
        <f t="shared" si="3"/>
        <v>8528.32</v>
      </c>
      <c r="AV208" s="18">
        <v>0</v>
      </c>
      <c r="AW208" s="18">
        <v>0</v>
      </c>
      <c r="AX208" s="19">
        <v>42</v>
      </c>
      <c r="AY208" s="19">
        <v>60</v>
      </c>
      <c r="AZ208" s="18">
        <v>122841.85</v>
      </c>
      <c r="BA208" s="18">
        <v>374000</v>
      </c>
      <c r="BB208" s="20">
        <v>0.9</v>
      </c>
      <c r="BC208" s="20">
        <v>0.61542476470588203</v>
      </c>
      <c r="BD208" s="20">
        <v>11.76</v>
      </c>
      <c r="BE208" s="20"/>
      <c r="BF208" s="16" t="s">
        <v>352</v>
      </c>
      <c r="BG208" s="13"/>
      <c r="BH208" s="16" t="s">
        <v>392</v>
      </c>
      <c r="BI208" s="16" t="s">
        <v>458</v>
      </c>
      <c r="BJ208" s="16" t="s">
        <v>8</v>
      </c>
      <c r="BK208" s="16" t="s">
        <v>1</v>
      </c>
      <c r="BL208" s="14" t="s">
        <v>7</v>
      </c>
      <c r="BM208" s="20">
        <v>255743.18</v>
      </c>
      <c r="BN208" s="14" t="s">
        <v>254</v>
      </c>
      <c r="BO208" s="20"/>
      <c r="BP208" s="21">
        <v>44701</v>
      </c>
      <c r="BQ208" s="21">
        <v>46527</v>
      </c>
      <c r="BR208" s="20">
        <v>0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351</v>
      </c>
      <c r="C209" s="5" t="s">
        <v>0</v>
      </c>
      <c r="D209" s="6">
        <v>45383</v>
      </c>
      <c r="E209" s="7" t="s">
        <v>819</v>
      </c>
      <c r="F209" s="8">
        <v>0</v>
      </c>
      <c r="G209" s="8">
        <v>0</v>
      </c>
      <c r="H209" s="9">
        <v>229563.8</v>
      </c>
      <c r="I209" s="9">
        <v>0</v>
      </c>
      <c r="J209" s="9">
        <v>0</v>
      </c>
      <c r="K209" s="9">
        <v>229563.8</v>
      </c>
      <c r="L209" s="9">
        <v>2086.87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229563.8</v>
      </c>
      <c r="T209" s="9">
        <v>0</v>
      </c>
      <c r="U209" s="9">
        <v>2249.73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2249.73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0.2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0.2</v>
      </c>
      <c r="AT209" s="9">
        <f>VLOOKUP(E209,[1]Aplicado!$C$807:$AL$1391,36,0)</f>
        <v>0</v>
      </c>
      <c r="AU209" s="9">
        <f t="shared" si="3"/>
        <v>0</v>
      </c>
      <c r="AV209" s="9">
        <v>2086.87</v>
      </c>
      <c r="AW209" s="9">
        <v>2249.73</v>
      </c>
      <c r="AX209" s="10">
        <v>74</v>
      </c>
      <c r="AY209" s="10">
        <v>97</v>
      </c>
      <c r="AZ209" s="9">
        <v>71500</v>
      </c>
      <c r="BA209" s="9">
        <v>270682.87</v>
      </c>
      <c r="BB209" s="11">
        <v>0.9</v>
      </c>
      <c r="BC209" s="11">
        <v>0.76328221287146802</v>
      </c>
      <c r="BD209" s="11">
        <v>11.76</v>
      </c>
      <c r="BE209" s="11"/>
      <c r="BF209" s="7"/>
      <c r="BG209" s="4"/>
      <c r="BH209" s="7" t="s">
        <v>353</v>
      </c>
      <c r="BI209" s="7" t="s">
        <v>354</v>
      </c>
      <c r="BJ209" s="7" t="s">
        <v>8</v>
      </c>
      <c r="BK209" s="7" t="s">
        <v>1</v>
      </c>
      <c r="BL209" s="5" t="s">
        <v>7</v>
      </c>
      <c r="BM209" s="11">
        <v>229563.8</v>
      </c>
      <c r="BN209" s="5" t="s">
        <v>254</v>
      </c>
      <c r="BO209" s="11"/>
      <c r="BP209" s="12">
        <v>44694</v>
      </c>
      <c r="BQ209" s="12">
        <v>47647</v>
      </c>
      <c r="BR209" s="11">
        <v>183.76</v>
      </c>
      <c r="BS209" s="11">
        <v>0</v>
      </c>
      <c r="BT209" s="11">
        <v>230</v>
      </c>
    </row>
    <row r="210" spans="1:72" s="1" customFormat="1" ht="18.2" customHeight="1" x14ac:dyDescent="0.15">
      <c r="A210" s="13">
        <v>208</v>
      </c>
      <c r="B210" s="14" t="s">
        <v>95</v>
      </c>
      <c r="C210" s="14" t="s">
        <v>0</v>
      </c>
      <c r="D210" s="15">
        <v>45383</v>
      </c>
      <c r="E210" s="16" t="s">
        <v>822</v>
      </c>
      <c r="F210" s="17">
        <v>16</v>
      </c>
      <c r="G210" s="17">
        <v>15</v>
      </c>
      <c r="H210" s="18">
        <v>190777.01</v>
      </c>
      <c r="I210" s="18">
        <v>18197.080000000002</v>
      </c>
      <c r="J210" s="18">
        <v>0</v>
      </c>
      <c r="K210" s="18">
        <v>208974.09</v>
      </c>
      <c r="L210" s="18">
        <v>1168.04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208974.09</v>
      </c>
      <c r="T210" s="18">
        <v>31391.919999999998</v>
      </c>
      <c r="U210" s="18">
        <v>1869.51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33261.43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f>VLOOKUP(E210,[1]Aplicado!$C$807:$AL$1391,36,0)</f>
        <v>0</v>
      </c>
      <c r="AU210" s="18">
        <f t="shared" si="3"/>
        <v>0</v>
      </c>
      <c r="AV210" s="18">
        <v>19365.12</v>
      </c>
      <c r="AW210" s="18">
        <v>33261.43</v>
      </c>
      <c r="AX210" s="19">
        <v>97</v>
      </c>
      <c r="AY210" s="19">
        <v>120</v>
      </c>
      <c r="AZ210" s="18">
        <v>75648.941839000006</v>
      </c>
      <c r="BA210" s="18">
        <v>213781.23</v>
      </c>
      <c r="BB210" s="20">
        <v>0.9</v>
      </c>
      <c r="BC210" s="20">
        <v>0.87976236735096003</v>
      </c>
      <c r="BD210" s="20">
        <v>11.76</v>
      </c>
      <c r="BE210" s="20"/>
      <c r="BF210" s="16"/>
      <c r="BG210" s="13"/>
      <c r="BH210" s="16" t="s">
        <v>392</v>
      </c>
      <c r="BI210" s="16" t="s">
        <v>458</v>
      </c>
      <c r="BJ210" s="16" t="s">
        <v>8</v>
      </c>
      <c r="BK210" s="16" t="s">
        <v>356</v>
      </c>
      <c r="BL210" s="14" t="s">
        <v>7</v>
      </c>
      <c r="BM210" s="20">
        <v>208974.09</v>
      </c>
      <c r="BN210" s="14" t="s">
        <v>254</v>
      </c>
      <c r="BO210" s="20"/>
      <c r="BP210" s="21">
        <v>44694</v>
      </c>
      <c r="BQ210" s="21">
        <v>48347</v>
      </c>
      <c r="BR210" s="20">
        <v>6379.93</v>
      </c>
      <c r="BS210" s="20">
        <v>0</v>
      </c>
      <c r="BT210" s="20">
        <v>230</v>
      </c>
    </row>
    <row r="211" spans="1:72" s="1" customFormat="1" ht="18.2" customHeight="1" x14ac:dyDescent="0.15">
      <c r="A211" s="4">
        <v>209</v>
      </c>
      <c r="B211" s="5" t="s">
        <v>351</v>
      </c>
      <c r="C211" s="5" t="s">
        <v>0</v>
      </c>
      <c r="D211" s="6">
        <v>45383</v>
      </c>
      <c r="E211" s="7" t="s">
        <v>828</v>
      </c>
      <c r="F211" s="8">
        <v>0</v>
      </c>
      <c r="G211" s="8">
        <v>0</v>
      </c>
      <c r="H211" s="9">
        <v>226299.84</v>
      </c>
      <c r="I211" s="9">
        <v>0</v>
      </c>
      <c r="J211" s="9">
        <v>0</v>
      </c>
      <c r="K211" s="9">
        <v>226299.84</v>
      </c>
      <c r="L211" s="9">
        <v>5185.88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226299.84</v>
      </c>
      <c r="T211" s="9">
        <v>0</v>
      </c>
      <c r="U211" s="9">
        <v>2217.7399999999998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2217.7399999999998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3.93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3.93</v>
      </c>
      <c r="AT211" s="9">
        <f>VLOOKUP(E211,[1]Aplicado!$C$807:$AL$1391,36,0)</f>
        <v>0</v>
      </c>
      <c r="AU211" s="9">
        <f t="shared" si="3"/>
        <v>0</v>
      </c>
      <c r="AV211" s="9">
        <v>5185.88</v>
      </c>
      <c r="AW211" s="9">
        <v>2217.7399999999998</v>
      </c>
      <c r="AX211" s="10">
        <v>37</v>
      </c>
      <c r="AY211" s="10">
        <v>60</v>
      </c>
      <c r="AZ211" s="9">
        <v>118073.83</v>
      </c>
      <c r="BA211" s="9">
        <v>334651.86</v>
      </c>
      <c r="BB211" s="11">
        <v>0.69</v>
      </c>
      <c r="BC211" s="11">
        <v>0.46659501489099697</v>
      </c>
      <c r="BD211" s="11">
        <v>11.76</v>
      </c>
      <c r="BE211" s="11"/>
      <c r="BF211" s="7"/>
      <c r="BG211" s="4"/>
      <c r="BH211" s="7" t="s">
        <v>398</v>
      </c>
      <c r="BI211" s="7" t="s">
        <v>399</v>
      </c>
      <c r="BJ211" s="7" t="s">
        <v>8</v>
      </c>
      <c r="BK211" s="7" t="s">
        <v>1</v>
      </c>
      <c r="BL211" s="5" t="s">
        <v>7</v>
      </c>
      <c r="BM211" s="11">
        <v>226299.84</v>
      </c>
      <c r="BN211" s="5" t="s">
        <v>254</v>
      </c>
      <c r="BO211" s="11"/>
      <c r="BP211" s="12">
        <v>44694</v>
      </c>
      <c r="BQ211" s="12">
        <v>46520</v>
      </c>
      <c r="BR211" s="11">
        <v>223.52</v>
      </c>
      <c r="BS211" s="11">
        <v>0</v>
      </c>
      <c r="BT211" s="11">
        <v>230</v>
      </c>
    </row>
    <row r="212" spans="1:72" s="1" customFormat="1" ht="18.2" customHeight="1" x14ac:dyDescent="0.15">
      <c r="A212" s="13">
        <v>210</v>
      </c>
      <c r="B212" s="14" t="s">
        <v>351</v>
      </c>
      <c r="C212" s="14" t="s">
        <v>0</v>
      </c>
      <c r="D212" s="15">
        <v>45383</v>
      </c>
      <c r="E212" s="16" t="s">
        <v>827</v>
      </c>
      <c r="F212" s="17">
        <v>0</v>
      </c>
      <c r="G212" s="17">
        <v>0</v>
      </c>
      <c r="H212" s="18">
        <v>141520.31</v>
      </c>
      <c r="I212" s="18">
        <v>0</v>
      </c>
      <c r="J212" s="18">
        <v>0</v>
      </c>
      <c r="K212" s="18">
        <v>141520.31</v>
      </c>
      <c r="L212" s="18">
        <v>4106.9799999999996</v>
      </c>
      <c r="M212" s="18">
        <v>0</v>
      </c>
      <c r="N212" s="18">
        <v>0</v>
      </c>
      <c r="O212" s="18">
        <v>0</v>
      </c>
      <c r="P212" s="18">
        <v>0</v>
      </c>
      <c r="Q212" s="18">
        <v>806.86</v>
      </c>
      <c r="R212" s="18">
        <v>0</v>
      </c>
      <c r="S212" s="18">
        <v>140713.45000000001</v>
      </c>
      <c r="T212" s="18">
        <v>0</v>
      </c>
      <c r="U212" s="18">
        <v>1416.48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1416.48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806.86</v>
      </c>
      <c r="AT212" s="18">
        <f>VLOOKUP(E212,[1]Aplicado!$C$807:$AL$1391,36,0)</f>
        <v>0</v>
      </c>
      <c r="AU212" s="18">
        <f t="shared" si="3"/>
        <v>0</v>
      </c>
      <c r="AV212" s="18">
        <v>4106.9799999999996</v>
      </c>
      <c r="AW212" s="18">
        <v>1416.48</v>
      </c>
      <c r="AX212" s="19">
        <v>37</v>
      </c>
      <c r="AY212" s="19">
        <v>60</v>
      </c>
      <c r="AZ212" s="18">
        <v>71500</v>
      </c>
      <c r="BA212" s="18">
        <v>249666.24</v>
      </c>
      <c r="BB212" s="20">
        <v>0.9</v>
      </c>
      <c r="BC212" s="20">
        <v>0.50724561318342498</v>
      </c>
      <c r="BD212" s="20">
        <v>11.76</v>
      </c>
      <c r="BE212" s="20"/>
      <c r="BF212" s="16"/>
      <c r="BG212" s="13"/>
      <c r="BH212" s="16" t="s">
        <v>353</v>
      </c>
      <c r="BI212" s="16" t="s">
        <v>354</v>
      </c>
      <c r="BJ212" s="16" t="s">
        <v>8</v>
      </c>
      <c r="BK212" s="16" t="s">
        <v>1</v>
      </c>
      <c r="BL212" s="14" t="s">
        <v>7</v>
      </c>
      <c r="BM212" s="20">
        <v>140713.45000000001</v>
      </c>
      <c r="BN212" s="14" t="s">
        <v>254</v>
      </c>
      <c r="BO212" s="20"/>
      <c r="BP212" s="21">
        <v>44694</v>
      </c>
      <c r="BQ212" s="21">
        <v>46520</v>
      </c>
      <c r="BR212" s="20">
        <v>169.68</v>
      </c>
      <c r="BS212" s="20">
        <v>0</v>
      </c>
      <c r="BT212" s="20">
        <v>230</v>
      </c>
    </row>
    <row r="213" spans="1:72" s="1" customFormat="1" ht="18.2" customHeight="1" x14ac:dyDescent="0.15">
      <c r="A213" s="4">
        <v>211</v>
      </c>
      <c r="B213" s="5" t="s">
        <v>351</v>
      </c>
      <c r="C213" s="5" t="s">
        <v>0</v>
      </c>
      <c r="D213" s="6">
        <v>45383</v>
      </c>
      <c r="E213" s="7" t="s">
        <v>825</v>
      </c>
      <c r="F213" s="8">
        <v>0</v>
      </c>
      <c r="G213" s="8">
        <v>0</v>
      </c>
      <c r="H213" s="9">
        <v>315684.71999999997</v>
      </c>
      <c r="I213" s="9">
        <v>113.5</v>
      </c>
      <c r="J213" s="9">
        <v>0</v>
      </c>
      <c r="K213" s="9">
        <v>315798.21999999997</v>
      </c>
      <c r="L213" s="9">
        <v>2113.5500000000002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315798.21999999997</v>
      </c>
      <c r="T213" s="9">
        <v>0</v>
      </c>
      <c r="U213" s="9">
        <v>3093.53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3093.53</v>
      </c>
      <c r="AB213" s="9">
        <v>0</v>
      </c>
      <c r="AC213" s="9">
        <v>0</v>
      </c>
      <c r="AD213" s="9">
        <v>0</v>
      </c>
      <c r="AE213" s="9">
        <v>0</v>
      </c>
      <c r="AF213" s="9">
        <v>230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f>VLOOKUP(E213,[1]Aplicado!$C$807:$AL$1391,36,0)</f>
        <v>230</v>
      </c>
      <c r="AU213" s="9">
        <f t="shared" si="3"/>
        <v>0</v>
      </c>
      <c r="AV213" s="9">
        <v>2227.0500000000002</v>
      </c>
      <c r="AW213" s="9">
        <v>3093.53</v>
      </c>
      <c r="AX213" s="10">
        <v>92</v>
      </c>
      <c r="AY213" s="10">
        <v>115</v>
      </c>
      <c r="AZ213" s="9">
        <v>71500</v>
      </c>
      <c r="BA213" s="9">
        <v>358232.81</v>
      </c>
      <c r="BB213" s="11">
        <v>0.9</v>
      </c>
      <c r="BC213" s="11">
        <v>0.79339019226072605</v>
      </c>
      <c r="BD213" s="11">
        <v>11.76</v>
      </c>
      <c r="BE213" s="11"/>
      <c r="BF213" s="7"/>
      <c r="BG213" s="4"/>
      <c r="BH213" s="7" t="s">
        <v>353</v>
      </c>
      <c r="BI213" s="7" t="s">
        <v>479</v>
      </c>
      <c r="BJ213" s="7" t="s">
        <v>8</v>
      </c>
      <c r="BK213" s="7" t="s">
        <v>1</v>
      </c>
      <c r="BL213" s="5" t="s">
        <v>7</v>
      </c>
      <c r="BM213" s="11">
        <v>315798.21999999997</v>
      </c>
      <c r="BN213" s="5" t="s">
        <v>254</v>
      </c>
      <c r="BO213" s="11"/>
      <c r="BP213" s="12">
        <v>44694</v>
      </c>
      <c r="BQ213" s="12">
        <v>48195</v>
      </c>
      <c r="BR213" s="11">
        <v>243.47</v>
      </c>
      <c r="BS213" s="11">
        <v>0</v>
      </c>
      <c r="BT213" s="11">
        <v>230</v>
      </c>
    </row>
    <row r="214" spans="1:72" s="1" customFormat="1" ht="18.2" customHeight="1" x14ac:dyDescent="0.15">
      <c r="A214" s="13">
        <v>212</v>
      </c>
      <c r="B214" s="14" t="s">
        <v>27</v>
      </c>
      <c r="C214" s="14" t="s">
        <v>0</v>
      </c>
      <c r="D214" s="15">
        <v>45383</v>
      </c>
      <c r="E214" s="16" t="s">
        <v>821</v>
      </c>
      <c r="F214" s="17">
        <v>0</v>
      </c>
      <c r="G214" s="17">
        <v>0</v>
      </c>
      <c r="H214" s="18">
        <v>274428.90999999997</v>
      </c>
      <c r="I214" s="18">
        <v>0</v>
      </c>
      <c r="J214" s="18">
        <v>0</v>
      </c>
      <c r="K214" s="18">
        <v>274428.90999999997</v>
      </c>
      <c r="L214" s="18">
        <v>6379.22</v>
      </c>
      <c r="M214" s="18">
        <v>0</v>
      </c>
      <c r="N214" s="18">
        <v>0</v>
      </c>
      <c r="O214" s="18">
        <v>0</v>
      </c>
      <c r="P214" s="18">
        <v>6379.22</v>
      </c>
      <c r="Q214" s="18">
        <v>9347.2000000000007</v>
      </c>
      <c r="R214" s="18">
        <v>0</v>
      </c>
      <c r="S214" s="18">
        <v>258702.49</v>
      </c>
      <c r="T214" s="18">
        <v>0</v>
      </c>
      <c r="U214" s="18">
        <v>2597.8000000000002</v>
      </c>
      <c r="V214" s="18">
        <v>0</v>
      </c>
      <c r="W214" s="18">
        <v>0</v>
      </c>
      <c r="X214" s="18">
        <v>2597.8000000000002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275.77999999999997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9300</v>
      </c>
      <c r="AT214" s="18">
        <f>VLOOKUP(E214,[1]Aplicado!$C$807:$AL$1391,36,0)</f>
        <v>0</v>
      </c>
      <c r="AU214" s="18">
        <f t="shared" si="3"/>
        <v>9300.0000000000018</v>
      </c>
      <c r="AV214" s="18">
        <v>0</v>
      </c>
      <c r="AW214" s="18">
        <v>0</v>
      </c>
      <c r="AX214" s="19">
        <v>37</v>
      </c>
      <c r="AY214" s="19">
        <v>60</v>
      </c>
      <c r="AZ214" s="18">
        <v>95014</v>
      </c>
      <c r="BA214" s="18">
        <v>405771.03</v>
      </c>
      <c r="BB214" s="20">
        <v>0.9</v>
      </c>
      <c r="BC214" s="20">
        <v>0.57380203066739399</v>
      </c>
      <c r="BD214" s="20">
        <v>11.76</v>
      </c>
      <c r="BE214" s="20"/>
      <c r="BF214" s="16"/>
      <c r="BG214" s="13"/>
      <c r="BH214" s="16" t="s">
        <v>381</v>
      </c>
      <c r="BI214" s="16" t="s">
        <v>396</v>
      </c>
      <c r="BJ214" s="16" t="s">
        <v>8</v>
      </c>
      <c r="BK214" s="16" t="s">
        <v>1</v>
      </c>
      <c r="BL214" s="14" t="s">
        <v>7</v>
      </c>
      <c r="BM214" s="20">
        <v>258702.49</v>
      </c>
      <c r="BN214" s="14" t="s">
        <v>254</v>
      </c>
      <c r="BO214" s="20"/>
      <c r="BP214" s="21">
        <v>44693</v>
      </c>
      <c r="BQ214" s="21">
        <v>46519</v>
      </c>
      <c r="BR214" s="20">
        <v>0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95</v>
      </c>
      <c r="C215" s="5" t="s">
        <v>0</v>
      </c>
      <c r="D215" s="6">
        <v>45383</v>
      </c>
      <c r="E215" s="7" t="s">
        <v>830</v>
      </c>
      <c r="F215" s="8">
        <v>0</v>
      </c>
      <c r="G215" s="8">
        <v>0</v>
      </c>
      <c r="H215" s="9">
        <v>344115.01</v>
      </c>
      <c r="I215" s="9">
        <v>0</v>
      </c>
      <c r="J215" s="9">
        <v>0</v>
      </c>
      <c r="K215" s="9">
        <v>344115.01</v>
      </c>
      <c r="L215" s="9">
        <v>7518.5</v>
      </c>
      <c r="M215" s="9">
        <v>0</v>
      </c>
      <c r="N215" s="9">
        <v>0</v>
      </c>
      <c r="O215" s="9">
        <v>0</v>
      </c>
      <c r="P215" s="9">
        <v>7518.5</v>
      </c>
      <c r="Q215" s="9">
        <v>0</v>
      </c>
      <c r="R215" s="9">
        <v>0</v>
      </c>
      <c r="S215" s="9">
        <v>336596.51</v>
      </c>
      <c r="T215" s="9">
        <v>0</v>
      </c>
      <c r="U215" s="9">
        <v>3372.33</v>
      </c>
      <c r="V215" s="9">
        <v>0</v>
      </c>
      <c r="W215" s="9">
        <v>0</v>
      </c>
      <c r="X215" s="9">
        <v>3372.33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334.58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0.59</v>
      </c>
      <c r="AR215" s="9">
        <v>0</v>
      </c>
      <c r="AS215" s="9">
        <v>0</v>
      </c>
      <c r="AT215" s="9">
        <f>VLOOKUP(E215,[1]Aplicado!$C$807:$AL$1391,36,0)</f>
        <v>0</v>
      </c>
      <c r="AU215" s="9">
        <f t="shared" si="3"/>
        <v>11226</v>
      </c>
      <c r="AV215" s="9">
        <v>0</v>
      </c>
      <c r="AW215" s="9">
        <v>0</v>
      </c>
      <c r="AX215" s="10">
        <v>37</v>
      </c>
      <c r="AY215" s="10">
        <v>60</v>
      </c>
      <c r="AZ215" s="9">
        <v>189915.86747299999</v>
      </c>
      <c r="BA215" s="9">
        <v>492277.41</v>
      </c>
      <c r="BB215" s="11">
        <v>0.64</v>
      </c>
      <c r="BC215" s="11">
        <v>0.43760238033266702</v>
      </c>
      <c r="BD215" s="11">
        <v>11.76</v>
      </c>
      <c r="BE215" s="11"/>
      <c r="BF215" s="7"/>
      <c r="BG215" s="4"/>
      <c r="BH215" s="7" t="s">
        <v>433</v>
      </c>
      <c r="BI215" s="7" t="s">
        <v>434</v>
      </c>
      <c r="BJ215" s="7" t="s">
        <v>8</v>
      </c>
      <c r="BK215" s="7" t="s">
        <v>1</v>
      </c>
      <c r="BL215" s="5" t="s">
        <v>7</v>
      </c>
      <c r="BM215" s="11">
        <v>336596.51</v>
      </c>
      <c r="BN215" s="5" t="s">
        <v>254</v>
      </c>
      <c r="BO215" s="11"/>
      <c r="BP215" s="12">
        <v>44704</v>
      </c>
      <c r="BQ215" s="12">
        <v>46530</v>
      </c>
      <c r="BR215" s="11">
        <v>0</v>
      </c>
      <c r="BS215" s="11">
        <v>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351</v>
      </c>
      <c r="C216" s="14" t="s">
        <v>0</v>
      </c>
      <c r="D216" s="15">
        <v>45383</v>
      </c>
      <c r="E216" s="16" t="s">
        <v>829</v>
      </c>
      <c r="F216" s="17">
        <v>0</v>
      </c>
      <c r="G216" s="17">
        <v>0</v>
      </c>
      <c r="H216" s="18">
        <v>330223.2</v>
      </c>
      <c r="I216" s="18">
        <v>0</v>
      </c>
      <c r="J216" s="18">
        <v>0</v>
      </c>
      <c r="K216" s="18">
        <v>330223.2</v>
      </c>
      <c r="L216" s="18">
        <v>3562.14</v>
      </c>
      <c r="M216" s="18">
        <v>0</v>
      </c>
      <c r="N216" s="18">
        <v>0</v>
      </c>
      <c r="O216" s="18">
        <v>0</v>
      </c>
      <c r="P216" s="18">
        <v>3562.14</v>
      </c>
      <c r="Q216" s="18">
        <v>24.55</v>
      </c>
      <c r="R216" s="18">
        <v>0</v>
      </c>
      <c r="S216" s="18">
        <v>326636.51</v>
      </c>
      <c r="T216" s="18">
        <v>0</v>
      </c>
      <c r="U216" s="18">
        <v>3235.95</v>
      </c>
      <c r="V216" s="18">
        <v>0</v>
      </c>
      <c r="W216" s="18">
        <v>0</v>
      </c>
      <c r="X216" s="18">
        <v>3235.95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277.36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f>VLOOKUP(E216,[1]Aplicado!$C$807:$AL$1391,36,0)</f>
        <v>0</v>
      </c>
      <c r="AU216" s="18">
        <f t="shared" si="3"/>
        <v>7100</v>
      </c>
      <c r="AV216" s="18">
        <v>0</v>
      </c>
      <c r="AW216" s="18">
        <v>0</v>
      </c>
      <c r="AX216" s="19">
        <v>68</v>
      </c>
      <c r="AY216" s="19">
        <v>91</v>
      </c>
      <c r="AZ216" s="18">
        <v>123043.95</v>
      </c>
      <c r="BA216" s="18">
        <v>408092.98</v>
      </c>
      <c r="BB216" s="20">
        <v>0.79</v>
      </c>
      <c r="BC216" s="20">
        <v>0.63231384891747</v>
      </c>
      <c r="BD216" s="20">
        <v>11.76</v>
      </c>
      <c r="BE216" s="20"/>
      <c r="BF216" s="16"/>
      <c r="BG216" s="13"/>
      <c r="BH216" s="16" t="s">
        <v>392</v>
      </c>
      <c r="BI216" s="16" t="s">
        <v>458</v>
      </c>
      <c r="BJ216" s="16" t="s">
        <v>8</v>
      </c>
      <c r="BK216" s="16" t="s">
        <v>1</v>
      </c>
      <c r="BL216" s="14" t="s">
        <v>7</v>
      </c>
      <c r="BM216" s="20">
        <v>326636.51</v>
      </c>
      <c r="BN216" s="14" t="s">
        <v>254</v>
      </c>
      <c r="BO216" s="20"/>
      <c r="BP216" s="21">
        <v>44704</v>
      </c>
      <c r="BQ216" s="21">
        <v>47475</v>
      </c>
      <c r="BR216" s="20">
        <v>0</v>
      </c>
      <c r="BS216" s="20">
        <v>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27</v>
      </c>
      <c r="C217" s="5" t="s">
        <v>0</v>
      </c>
      <c r="D217" s="6">
        <v>45383</v>
      </c>
      <c r="E217" s="7" t="s">
        <v>831</v>
      </c>
      <c r="F217" s="8">
        <v>0</v>
      </c>
      <c r="G217" s="8">
        <v>0</v>
      </c>
      <c r="H217" s="9">
        <v>617666.66</v>
      </c>
      <c r="I217" s="9">
        <v>0</v>
      </c>
      <c r="J217" s="9">
        <v>0</v>
      </c>
      <c r="K217" s="9">
        <v>617666.66</v>
      </c>
      <c r="L217" s="9">
        <v>4608.92</v>
      </c>
      <c r="M217" s="9">
        <v>0</v>
      </c>
      <c r="N217" s="9">
        <v>0</v>
      </c>
      <c r="O217" s="9">
        <v>0</v>
      </c>
      <c r="P217" s="9">
        <v>4608.92</v>
      </c>
      <c r="Q217" s="9">
        <v>0</v>
      </c>
      <c r="R217" s="9">
        <v>0</v>
      </c>
      <c r="S217" s="9">
        <v>613057.74</v>
      </c>
      <c r="T217" s="9">
        <v>0</v>
      </c>
      <c r="U217" s="9">
        <v>6053.13</v>
      </c>
      <c r="V217" s="9">
        <v>0</v>
      </c>
      <c r="W217" s="9">
        <v>0</v>
      </c>
      <c r="X217" s="9">
        <v>6053.13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481.52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1.43</v>
      </c>
      <c r="AR217" s="9">
        <v>0</v>
      </c>
      <c r="AS217" s="9">
        <v>0</v>
      </c>
      <c r="AT217" s="9">
        <f>VLOOKUP(E217,[1]Aplicado!$C$807:$AL$1391,36,0)</f>
        <v>0</v>
      </c>
      <c r="AU217" s="9">
        <f t="shared" si="3"/>
        <v>11145</v>
      </c>
      <c r="AV217" s="9">
        <v>0</v>
      </c>
      <c r="AW217" s="9">
        <v>0</v>
      </c>
      <c r="AX217" s="10">
        <v>85</v>
      </c>
      <c r="AY217" s="10">
        <v>108</v>
      </c>
      <c r="AZ217" s="9">
        <v>131260</v>
      </c>
      <c r="BA217" s="9">
        <v>708479.18</v>
      </c>
      <c r="BB217" s="11">
        <v>0.9</v>
      </c>
      <c r="BC217" s="11">
        <v>0.77878359954063803</v>
      </c>
      <c r="BD217" s="11">
        <v>11.76</v>
      </c>
      <c r="BE217" s="11"/>
      <c r="BF217" s="7"/>
      <c r="BG217" s="4"/>
      <c r="BH217" s="7" t="s">
        <v>367</v>
      </c>
      <c r="BI217" s="7" t="s">
        <v>834</v>
      </c>
      <c r="BJ217" s="7" t="s">
        <v>8</v>
      </c>
      <c r="BK217" s="7" t="s">
        <v>1</v>
      </c>
      <c r="BL217" s="5" t="s">
        <v>7</v>
      </c>
      <c r="BM217" s="11">
        <v>613057.74</v>
      </c>
      <c r="BN217" s="5" t="s">
        <v>254</v>
      </c>
      <c r="BO217" s="11"/>
      <c r="BP217" s="12">
        <v>44704</v>
      </c>
      <c r="BQ217" s="12">
        <v>47991</v>
      </c>
      <c r="BR217" s="11">
        <v>0</v>
      </c>
      <c r="BS217" s="11">
        <v>0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351</v>
      </c>
      <c r="C218" s="14" t="s">
        <v>0</v>
      </c>
      <c r="D218" s="15">
        <v>45383</v>
      </c>
      <c r="E218" s="16" t="s">
        <v>820</v>
      </c>
      <c r="F218" s="17">
        <v>0</v>
      </c>
      <c r="G218" s="17">
        <v>0</v>
      </c>
      <c r="H218" s="18">
        <v>251452.82</v>
      </c>
      <c r="I218" s="18">
        <v>0</v>
      </c>
      <c r="J218" s="18">
        <v>0</v>
      </c>
      <c r="K218" s="18">
        <v>251452.82</v>
      </c>
      <c r="L218" s="18">
        <v>2640.38</v>
      </c>
      <c r="M218" s="18">
        <v>0</v>
      </c>
      <c r="N218" s="18">
        <v>0</v>
      </c>
      <c r="O218" s="18">
        <v>0</v>
      </c>
      <c r="P218" s="18">
        <v>2640.38</v>
      </c>
      <c r="Q218" s="18">
        <v>38.93</v>
      </c>
      <c r="R218" s="18">
        <v>0</v>
      </c>
      <c r="S218" s="18">
        <v>248773.51</v>
      </c>
      <c r="T218" s="18">
        <v>0</v>
      </c>
      <c r="U218" s="18">
        <v>2463.86</v>
      </c>
      <c r="V218" s="18">
        <v>0</v>
      </c>
      <c r="W218" s="18">
        <v>0</v>
      </c>
      <c r="X218" s="18">
        <v>2463.86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206.83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f>VLOOKUP(E218,[1]Aplicado!$C$807:$AL$1391,36,0)</f>
        <v>0</v>
      </c>
      <c r="AU218" s="18">
        <f t="shared" si="3"/>
        <v>5350</v>
      </c>
      <c r="AV218" s="18">
        <v>0</v>
      </c>
      <c r="AW218" s="18">
        <v>0</v>
      </c>
      <c r="AX218" s="19">
        <v>67</v>
      </c>
      <c r="AY218" s="19">
        <v>90</v>
      </c>
      <c r="AZ218" s="18">
        <v>75988.17</v>
      </c>
      <c r="BA218" s="18">
        <v>304308.73</v>
      </c>
      <c r="BB218" s="20">
        <v>0.9</v>
      </c>
      <c r="BC218" s="20">
        <v>0.73575332196352095</v>
      </c>
      <c r="BD218" s="20">
        <v>11.76</v>
      </c>
      <c r="BE218" s="20"/>
      <c r="BF218" s="16"/>
      <c r="BG218" s="13"/>
      <c r="BH218" s="16" t="s">
        <v>422</v>
      </c>
      <c r="BI218" s="16" t="s">
        <v>424</v>
      </c>
      <c r="BJ218" s="16" t="s">
        <v>8</v>
      </c>
      <c r="BK218" s="16" t="s">
        <v>1</v>
      </c>
      <c r="BL218" s="14" t="s">
        <v>7</v>
      </c>
      <c r="BM218" s="20">
        <v>248773.51</v>
      </c>
      <c r="BN218" s="14" t="s">
        <v>254</v>
      </c>
      <c r="BO218" s="20"/>
      <c r="BP218" s="21">
        <v>44704</v>
      </c>
      <c r="BQ218" s="21">
        <v>47445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27</v>
      </c>
      <c r="C219" s="5" t="s">
        <v>0</v>
      </c>
      <c r="D219" s="6">
        <v>45383</v>
      </c>
      <c r="E219" s="7" t="s">
        <v>824</v>
      </c>
      <c r="F219" s="8">
        <v>0</v>
      </c>
      <c r="G219" s="8">
        <v>0</v>
      </c>
      <c r="H219" s="9">
        <v>247916.2</v>
      </c>
      <c r="I219" s="9">
        <v>0</v>
      </c>
      <c r="J219" s="9">
        <v>0</v>
      </c>
      <c r="K219" s="9">
        <v>247916.2</v>
      </c>
      <c r="L219" s="9">
        <v>2019.17</v>
      </c>
      <c r="M219" s="9">
        <v>0</v>
      </c>
      <c r="N219" s="9">
        <v>0</v>
      </c>
      <c r="O219" s="9">
        <v>0</v>
      </c>
      <c r="P219" s="9">
        <v>2019.17</v>
      </c>
      <c r="Q219" s="9">
        <v>0</v>
      </c>
      <c r="R219" s="9">
        <v>0</v>
      </c>
      <c r="S219" s="9">
        <v>245897.03</v>
      </c>
      <c r="T219" s="9">
        <v>0</v>
      </c>
      <c r="U219" s="9">
        <v>2429.58</v>
      </c>
      <c r="V219" s="9">
        <v>0</v>
      </c>
      <c r="W219" s="9">
        <v>0</v>
      </c>
      <c r="X219" s="9">
        <v>2429.58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195.54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f>VLOOKUP(E219,[1]Aplicado!$C$807:$AL$1391,36,0)</f>
        <v>0</v>
      </c>
      <c r="AU219" s="9">
        <f t="shared" si="3"/>
        <v>4644.29</v>
      </c>
      <c r="AV219" s="9">
        <v>0</v>
      </c>
      <c r="AW219" s="9">
        <v>0</v>
      </c>
      <c r="AX219" s="10">
        <v>80</v>
      </c>
      <c r="AY219" s="10">
        <v>103</v>
      </c>
      <c r="AZ219" s="9">
        <v>68570</v>
      </c>
      <c r="BA219" s="9">
        <v>287701.27</v>
      </c>
      <c r="BB219" s="11">
        <v>0.9</v>
      </c>
      <c r="BC219" s="11">
        <v>0.76922610386808499</v>
      </c>
      <c r="BD219" s="11">
        <v>11.76</v>
      </c>
      <c r="BE219" s="11"/>
      <c r="BF219" s="7"/>
      <c r="BG219" s="4"/>
      <c r="BH219" s="7" t="s">
        <v>367</v>
      </c>
      <c r="BI219" s="7" t="s">
        <v>834</v>
      </c>
      <c r="BJ219" s="7" t="s">
        <v>8</v>
      </c>
      <c r="BK219" s="7" t="s">
        <v>1</v>
      </c>
      <c r="BL219" s="5" t="s">
        <v>7</v>
      </c>
      <c r="BM219" s="11">
        <v>245897.03</v>
      </c>
      <c r="BN219" s="5" t="s">
        <v>254</v>
      </c>
      <c r="BO219" s="11"/>
      <c r="BP219" s="12">
        <v>44704</v>
      </c>
      <c r="BQ219" s="12">
        <v>47840</v>
      </c>
      <c r="BR219" s="11">
        <v>0</v>
      </c>
      <c r="BS219" s="11">
        <v>0</v>
      </c>
      <c r="BT219" s="11">
        <v>0</v>
      </c>
    </row>
    <row r="220" spans="1:72" s="1" customFormat="1" ht="18.2" customHeight="1" x14ac:dyDescent="0.15">
      <c r="A220" s="13">
        <v>218</v>
      </c>
      <c r="B220" s="14" t="s">
        <v>27</v>
      </c>
      <c r="C220" s="14" t="s">
        <v>0</v>
      </c>
      <c r="D220" s="15">
        <v>45383</v>
      </c>
      <c r="E220" s="16" t="s">
        <v>826</v>
      </c>
      <c r="F220" s="17">
        <v>0</v>
      </c>
      <c r="G220" s="17">
        <v>0</v>
      </c>
      <c r="H220" s="18">
        <v>400461.78</v>
      </c>
      <c r="I220" s="18">
        <v>0</v>
      </c>
      <c r="J220" s="18">
        <v>0</v>
      </c>
      <c r="K220" s="18">
        <v>400461.78</v>
      </c>
      <c r="L220" s="18">
        <v>2937.46</v>
      </c>
      <c r="M220" s="18">
        <v>0</v>
      </c>
      <c r="N220" s="18">
        <v>0</v>
      </c>
      <c r="O220" s="18">
        <v>0</v>
      </c>
      <c r="P220" s="18">
        <v>2937.46</v>
      </c>
      <c r="Q220" s="18">
        <v>0</v>
      </c>
      <c r="R220" s="18">
        <v>0</v>
      </c>
      <c r="S220" s="18">
        <v>397524.32</v>
      </c>
      <c r="T220" s="18">
        <v>0</v>
      </c>
      <c r="U220" s="18">
        <v>3924.53</v>
      </c>
      <c r="V220" s="18">
        <v>0</v>
      </c>
      <c r="W220" s="18">
        <v>0</v>
      </c>
      <c r="X220" s="18">
        <v>3924.53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311.51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f>VLOOKUP(E220,[1]Aplicado!$C$807:$AL$1391,36,0)</f>
        <v>0</v>
      </c>
      <c r="AU220" s="18">
        <f t="shared" si="3"/>
        <v>7173.5</v>
      </c>
      <c r="AV220" s="18">
        <v>0</v>
      </c>
      <c r="AW220" s="18">
        <v>0</v>
      </c>
      <c r="AX220" s="19">
        <v>86</v>
      </c>
      <c r="AY220" s="19">
        <v>109</v>
      </c>
      <c r="AZ220" s="18">
        <v>109694</v>
      </c>
      <c r="BA220" s="18">
        <v>458340.57</v>
      </c>
      <c r="BB220" s="20">
        <v>0.9</v>
      </c>
      <c r="BC220" s="20">
        <v>0.78058088551925497</v>
      </c>
      <c r="BD220" s="20">
        <v>11.76</v>
      </c>
      <c r="BE220" s="20"/>
      <c r="BF220" s="16"/>
      <c r="BG220" s="13"/>
      <c r="BH220" s="16" t="s">
        <v>381</v>
      </c>
      <c r="BI220" s="16" t="s">
        <v>396</v>
      </c>
      <c r="BJ220" s="16" t="s">
        <v>8</v>
      </c>
      <c r="BK220" s="16" t="s">
        <v>1</v>
      </c>
      <c r="BL220" s="14" t="s">
        <v>7</v>
      </c>
      <c r="BM220" s="20">
        <v>397524.32</v>
      </c>
      <c r="BN220" s="14" t="s">
        <v>254</v>
      </c>
      <c r="BO220" s="20"/>
      <c r="BP220" s="21">
        <v>44704</v>
      </c>
      <c r="BQ220" s="21">
        <v>48022</v>
      </c>
      <c r="BR220" s="20">
        <v>0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351</v>
      </c>
      <c r="C221" s="5" t="s">
        <v>0</v>
      </c>
      <c r="D221" s="6">
        <v>45383</v>
      </c>
      <c r="E221" s="7" t="s">
        <v>832</v>
      </c>
      <c r="F221" s="8">
        <v>0</v>
      </c>
      <c r="G221" s="8">
        <v>0</v>
      </c>
      <c r="H221" s="9">
        <v>255708.18</v>
      </c>
      <c r="I221" s="9">
        <v>0</v>
      </c>
      <c r="J221" s="9">
        <v>0</v>
      </c>
      <c r="K221" s="9">
        <v>255708.18</v>
      </c>
      <c r="L221" s="9">
        <v>5586.33</v>
      </c>
      <c r="M221" s="9">
        <v>0</v>
      </c>
      <c r="N221" s="9">
        <v>0</v>
      </c>
      <c r="O221" s="9">
        <v>0</v>
      </c>
      <c r="P221" s="9">
        <v>5586.33</v>
      </c>
      <c r="Q221" s="9">
        <v>0</v>
      </c>
      <c r="R221" s="9">
        <v>0</v>
      </c>
      <c r="S221" s="9">
        <v>250121.85</v>
      </c>
      <c r="T221" s="9">
        <v>0</v>
      </c>
      <c r="U221" s="9">
        <v>2505.94</v>
      </c>
      <c r="V221" s="9">
        <v>0</v>
      </c>
      <c r="W221" s="9">
        <v>0</v>
      </c>
      <c r="X221" s="9">
        <v>2505.94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248.61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0.48</v>
      </c>
      <c r="AT221" s="9">
        <f>VLOOKUP(E221,[1]Aplicado!$C$807:$AL$1391,36,0)</f>
        <v>0</v>
      </c>
      <c r="AU221" s="9">
        <f t="shared" si="3"/>
        <v>8340.4</v>
      </c>
      <c r="AV221" s="9">
        <v>0</v>
      </c>
      <c r="AW221" s="9">
        <v>0</v>
      </c>
      <c r="AX221" s="10">
        <v>37</v>
      </c>
      <c r="AY221" s="10">
        <v>60</v>
      </c>
      <c r="AZ221" s="9">
        <v>88000</v>
      </c>
      <c r="BA221" s="9">
        <v>365779.34</v>
      </c>
      <c r="BB221" s="11">
        <v>0.9</v>
      </c>
      <c r="BC221" s="11">
        <v>0.61542476674598401</v>
      </c>
      <c r="BD221" s="11">
        <v>11.76</v>
      </c>
      <c r="BE221" s="11"/>
      <c r="BF221" s="7"/>
      <c r="BG221" s="4"/>
      <c r="BH221" s="7" t="s">
        <v>387</v>
      </c>
      <c r="BI221" s="7" t="s">
        <v>388</v>
      </c>
      <c r="BJ221" s="7" t="s">
        <v>8</v>
      </c>
      <c r="BK221" s="7" t="s">
        <v>1</v>
      </c>
      <c r="BL221" s="5" t="s">
        <v>7</v>
      </c>
      <c r="BM221" s="11">
        <v>250121.85</v>
      </c>
      <c r="BN221" s="5" t="s">
        <v>254</v>
      </c>
      <c r="BO221" s="11"/>
      <c r="BP221" s="12">
        <v>44704</v>
      </c>
      <c r="BQ221" s="12">
        <v>46530</v>
      </c>
      <c r="BR221" s="11">
        <v>0</v>
      </c>
      <c r="BS221" s="11">
        <v>0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351</v>
      </c>
      <c r="C222" s="14" t="s">
        <v>0</v>
      </c>
      <c r="D222" s="15">
        <v>45383</v>
      </c>
      <c r="E222" s="16" t="s">
        <v>833</v>
      </c>
      <c r="F222" s="17">
        <v>0</v>
      </c>
      <c r="G222" s="17">
        <v>0</v>
      </c>
      <c r="H222" s="18">
        <v>182826.98</v>
      </c>
      <c r="I222" s="18">
        <v>0</v>
      </c>
      <c r="J222" s="18">
        <v>0</v>
      </c>
      <c r="K222" s="18">
        <v>182826.98</v>
      </c>
      <c r="L222" s="18">
        <v>3994.13</v>
      </c>
      <c r="M222" s="18">
        <v>0</v>
      </c>
      <c r="N222" s="18">
        <v>0</v>
      </c>
      <c r="O222" s="18">
        <v>0</v>
      </c>
      <c r="P222" s="18">
        <v>3994.13</v>
      </c>
      <c r="Q222" s="18">
        <v>0</v>
      </c>
      <c r="R222" s="18">
        <v>0</v>
      </c>
      <c r="S222" s="18">
        <v>178832.85</v>
      </c>
      <c r="T222" s="18">
        <v>0</v>
      </c>
      <c r="U222" s="18">
        <v>1791.7</v>
      </c>
      <c r="V222" s="18">
        <v>0</v>
      </c>
      <c r="W222" s="18">
        <v>0</v>
      </c>
      <c r="X222" s="18">
        <v>1791.7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177.75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0.42</v>
      </c>
      <c r="AR222" s="18">
        <v>0</v>
      </c>
      <c r="AS222" s="18">
        <v>0</v>
      </c>
      <c r="AT222" s="18">
        <f>VLOOKUP(E222,[1]Aplicado!$C$807:$AL$1391,36,0)</f>
        <v>0</v>
      </c>
      <c r="AU222" s="18">
        <f t="shared" si="3"/>
        <v>5964</v>
      </c>
      <c r="AV222" s="18">
        <v>0</v>
      </c>
      <c r="AW222" s="18">
        <v>0</v>
      </c>
      <c r="AX222" s="19">
        <v>37</v>
      </c>
      <c r="AY222" s="19">
        <v>60</v>
      </c>
      <c r="AZ222" s="18">
        <v>88000</v>
      </c>
      <c r="BA222" s="18">
        <v>261525.88</v>
      </c>
      <c r="BB222" s="20">
        <v>0.9</v>
      </c>
      <c r="BC222" s="20">
        <v>0.61542500115093801</v>
      </c>
      <c r="BD222" s="20">
        <v>11.76</v>
      </c>
      <c r="BE222" s="20"/>
      <c r="BF222" s="16"/>
      <c r="BG222" s="13"/>
      <c r="BH222" s="16" t="s">
        <v>465</v>
      </c>
      <c r="BI222" s="16" t="s">
        <v>466</v>
      </c>
      <c r="BJ222" s="16" t="s">
        <v>8</v>
      </c>
      <c r="BK222" s="16" t="s">
        <v>1</v>
      </c>
      <c r="BL222" s="14" t="s">
        <v>7</v>
      </c>
      <c r="BM222" s="20">
        <v>178832.85</v>
      </c>
      <c r="BN222" s="14" t="s">
        <v>254</v>
      </c>
      <c r="BO222" s="20"/>
      <c r="BP222" s="21">
        <v>44704</v>
      </c>
      <c r="BQ222" s="21">
        <v>46530</v>
      </c>
      <c r="BR222" s="20">
        <v>0</v>
      </c>
      <c r="BS222" s="20">
        <v>0</v>
      </c>
      <c r="BT222" s="20">
        <v>0</v>
      </c>
    </row>
    <row r="223" spans="1:72" s="1" customFormat="1" ht="18.2" customHeight="1" x14ac:dyDescent="0.15">
      <c r="A223" s="4">
        <v>221</v>
      </c>
      <c r="B223" s="5" t="s">
        <v>27</v>
      </c>
      <c r="C223" s="5" t="s">
        <v>0</v>
      </c>
      <c r="D223" s="6">
        <v>45383</v>
      </c>
      <c r="E223" s="7" t="s">
        <v>823</v>
      </c>
      <c r="F223" s="8">
        <v>0</v>
      </c>
      <c r="G223" s="8">
        <v>0</v>
      </c>
      <c r="H223" s="9">
        <v>277038.15000000002</v>
      </c>
      <c r="I223" s="9">
        <v>94.48</v>
      </c>
      <c r="J223" s="9">
        <v>0</v>
      </c>
      <c r="K223" s="9">
        <v>277132.63</v>
      </c>
      <c r="L223" s="9">
        <v>2004.71</v>
      </c>
      <c r="M223" s="9">
        <v>0</v>
      </c>
      <c r="N223" s="9">
        <v>0</v>
      </c>
      <c r="O223" s="9">
        <v>94.48</v>
      </c>
      <c r="P223" s="9">
        <v>1911.2</v>
      </c>
      <c r="Q223" s="9">
        <v>0</v>
      </c>
      <c r="R223" s="9">
        <v>0</v>
      </c>
      <c r="S223" s="9">
        <v>275126.95</v>
      </c>
      <c r="T223" s="9">
        <v>0</v>
      </c>
      <c r="U223" s="9">
        <v>2714.97</v>
      </c>
      <c r="V223" s="9">
        <v>0</v>
      </c>
      <c r="W223" s="9">
        <v>0</v>
      </c>
      <c r="X223" s="9">
        <v>2714.97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230</v>
      </c>
      <c r="AG223" s="9">
        <v>0</v>
      </c>
      <c r="AH223" s="9">
        <v>0</v>
      </c>
      <c r="AI223" s="9">
        <v>215.35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f>VLOOKUP(E223,[1]Aplicado!$C$807:$AL$1391,36,0)</f>
        <v>230</v>
      </c>
      <c r="AU223" s="9">
        <f t="shared" si="3"/>
        <v>4935.9999999999991</v>
      </c>
      <c r="AV223" s="9">
        <v>93.51</v>
      </c>
      <c r="AW223" s="9">
        <v>0</v>
      </c>
      <c r="AX223" s="10">
        <v>87</v>
      </c>
      <c r="AY223" s="10">
        <v>110</v>
      </c>
      <c r="AZ223" s="9">
        <v>75658</v>
      </c>
      <c r="BA223" s="9">
        <v>316861.01</v>
      </c>
      <c r="BB223" s="11">
        <v>0.9</v>
      </c>
      <c r="BC223" s="11">
        <v>0.781460158193651</v>
      </c>
      <c r="BD223" s="11">
        <v>11.76</v>
      </c>
      <c r="BE223" s="11"/>
      <c r="BF223" s="7"/>
      <c r="BG223" s="4"/>
      <c r="BH223" s="7" t="s">
        <v>440</v>
      </c>
      <c r="BI223" s="7" t="s">
        <v>434</v>
      </c>
      <c r="BJ223" s="7" t="s">
        <v>8</v>
      </c>
      <c r="BK223" s="7" t="s">
        <v>1</v>
      </c>
      <c r="BL223" s="5" t="s">
        <v>7</v>
      </c>
      <c r="BM223" s="11">
        <v>275126.95</v>
      </c>
      <c r="BN223" s="5" t="s">
        <v>254</v>
      </c>
      <c r="BO223" s="11"/>
      <c r="BP223" s="12">
        <v>44704</v>
      </c>
      <c r="BQ223" s="12">
        <v>48052</v>
      </c>
      <c r="BR223" s="11">
        <v>0</v>
      </c>
      <c r="BS223" s="11">
        <v>0</v>
      </c>
      <c r="BT223" s="11">
        <v>230</v>
      </c>
    </row>
    <row r="224" spans="1:72" s="1" customFormat="1" ht="18.2" customHeight="1" x14ac:dyDescent="0.15">
      <c r="A224" s="13">
        <v>222</v>
      </c>
      <c r="B224" s="14" t="s">
        <v>27</v>
      </c>
      <c r="C224" s="14" t="s">
        <v>0</v>
      </c>
      <c r="D224" s="15">
        <v>45383</v>
      </c>
      <c r="E224" s="16" t="s">
        <v>836</v>
      </c>
      <c r="F224" s="17">
        <v>0</v>
      </c>
      <c r="G224" s="17">
        <v>0</v>
      </c>
      <c r="H224" s="18">
        <v>564896.1</v>
      </c>
      <c r="I224" s="18">
        <v>0</v>
      </c>
      <c r="J224" s="18">
        <v>0</v>
      </c>
      <c r="K224" s="18">
        <v>564896.1</v>
      </c>
      <c r="L224" s="18">
        <v>3410.47</v>
      </c>
      <c r="M224" s="18">
        <v>0</v>
      </c>
      <c r="N224" s="18">
        <v>0</v>
      </c>
      <c r="O224" s="18">
        <v>0</v>
      </c>
      <c r="P224" s="18">
        <v>3410.47</v>
      </c>
      <c r="Q224" s="18">
        <v>0</v>
      </c>
      <c r="R224" s="18">
        <v>0</v>
      </c>
      <c r="S224" s="18">
        <v>561485.63</v>
      </c>
      <c r="T224" s="18">
        <v>0</v>
      </c>
      <c r="U224" s="18">
        <v>5535.98</v>
      </c>
      <c r="V224" s="18">
        <v>0</v>
      </c>
      <c r="W224" s="18">
        <v>0</v>
      </c>
      <c r="X224" s="18">
        <v>5535.98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427.94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f>VLOOKUP(E224,[1]Aplicado!$C$807:$AL$1391,36,0)</f>
        <v>0</v>
      </c>
      <c r="AU224" s="18">
        <f t="shared" si="3"/>
        <v>9374.39</v>
      </c>
      <c r="AV224" s="18">
        <v>0</v>
      </c>
      <c r="AW224" s="18">
        <v>0</v>
      </c>
      <c r="AX224" s="19">
        <v>98</v>
      </c>
      <c r="AY224" s="19">
        <v>120</v>
      </c>
      <c r="AZ224" s="18">
        <v>173746</v>
      </c>
      <c r="BA224" s="18">
        <v>629645.98</v>
      </c>
      <c r="BB224" s="20">
        <v>0.76829000000000003</v>
      </c>
      <c r="BC224" s="20">
        <v>0.68512117662166305</v>
      </c>
      <c r="BD224" s="20">
        <v>11.76</v>
      </c>
      <c r="BE224" s="20"/>
      <c r="BF224" s="16"/>
      <c r="BG224" s="13"/>
      <c r="BH224" s="16" t="s">
        <v>381</v>
      </c>
      <c r="BI224" s="16" t="s">
        <v>396</v>
      </c>
      <c r="BJ224" s="16" t="s">
        <v>8</v>
      </c>
      <c r="BK224" s="16" t="s">
        <v>1</v>
      </c>
      <c r="BL224" s="14" t="s">
        <v>7</v>
      </c>
      <c r="BM224" s="20">
        <v>561485.63</v>
      </c>
      <c r="BN224" s="14" t="s">
        <v>254</v>
      </c>
      <c r="BO224" s="20"/>
      <c r="BP224" s="21">
        <v>44718</v>
      </c>
      <c r="BQ224" s="21">
        <v>48371</v>
      </c>
      <c r="BR224" s="20">
        <v>0</v>
      </c>
      <c r="BS224" s="20">
        <v>0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351</v>
      </c>
      <c r="C225" s="5" t="s">
        <v>0</v>
      </c>
      <c r="D225" s="6">
        <v>45383</v>
      </c>
      <c r="E225" s="7" t="s">
        <v>837</v>
      </c>
      <c r="F225" s="8">
        <v>1</v>
      </c>
      <c r="G225" s="8">
        <v>0</v>
      </c>
      <c r="H225" s="9">
        <v>196351.27</v>
      </c>
      <c r="I225" s="9">
        <v>4305.97</v>
      </c>
      <c r="J225" s="9">
        <v>0</v>
      </c>
      <c r="K225" s="9">
        <v>200657.24</v>
      </c>
      <c r="L225" s="9">
        <v>4348.17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200657.24</v>
      </c>
      <c r="T225" s="9">
        <v>1966.06</v>
      </c>
      <c r="U225" s="9">
        <v>1923.86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3889.92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f>VLOOKUP(E225,[1]Aplicado!$C$807:$AL$1391,36,0)</f>
        <v>0</v>
      </c>
      <c r="AU225" s="9">
        <f t="shared" si="3"/>
        <v>0</v>
      </c>
      <c r="AV225" s="9">
        <v>8654.14</v>
      </c>
      <c r="AW225" s="9">
        <v>3889.92</v>
      </c>
      <c r="AX225" s="10">
        <v>38</v>
      </c>
      <c r="AY225" s="10">
        <v>60</v>
      </c>
      <c r="AZ225" s="9">
        <v>71500</v>
      </c>
      <c r="BA225" s="9">
        <v>283502.69</v>
      </c>
      <c r="BB225" s="11">
        <v>0.9</v>
      </c>
      <c r="BC225" s="11">
        <v>0.63700106690345704</v>
      </c>
      <c r="BD225" s="11">
        <v>11.76</v>
      </c>
      <c r="BE225" s="11"/>
      <c r="BF225" s="7"/>
      <c r="BG225" s="4"/>
      <c r="BH225" s="7" t="s">
        <v>387</v>
      </c>
      <c r="BI225" s="7" t="s">
        <v>388</v>
      </c>
      <c r="BJ225" s="7" t="s">
        <v>8</v>
      </c>
      <c r="BK225" s="7" t="s">
        <v>358</v>
      </c>
      <c r="BL225" s="5" t="s">
        <v>7</v>
      </c>
      <c r="BM225" s="11">
        <v>200657.24</v>
      </c>
      <c r="BN225" s="5" t="s">
        <v>254</v>
      </c>
      <c r="BO225" s="11"/>
      <c r="BP225" s="12">
        <v>44722</v>
      </c>
      <c r="BQ225" s="12">
        <v>46548</v>
      </c>
      <c r="BR225" s="11">
        <v>606.14</v>
      </c>
      <c r="BS225" s="11">
        <v>0</v>
      </c>
      <c r="BT225" s="11">
        <v>230</v>
      </c>
    </row>
    <row r="226" spans="1:72" s="1" customFormat="1" ht="18.2" customHeight="1" x14ac:dyDescent="0.15">
      <c r="A226" s="13">
        <v>224</v>
      </c>
      <c r="B226" s="14" t="s">
        <v>90</v>
      </c>
      <c r="C226" s="14" t="s">
        <v>0</v>
      </c>
      <c r="D226" s="15">
        <v>45383</v>
      </c>
      <c r="E226" s="16" t="s">
        <v>838</v>
      </c>
      <c r="F226" s="17">
        <v>0</v>
      </c>
      <c r="G226" s="17">
        <v>0</v>
      </c>
      <c r="H226" s="18">
        <v>636372.24</v>
      </c>
      <c r="I226" s="18">
        <v>0</v>
      </c>
      <c r="J226" s="18">
        <v>0</v>
      </c>
      <c r="K226" s="18">
        <v>636372.24</v>
      </c>
      <c r="L226" s="18">
        <v>3835.59</v>
      </c>
      <c r="M226" s="18">
        <v>0</v>
      </c>
      <c r="N226" s="18">
        <v>0</v>
      </c>
      <c r="O226" s="18">
        <v>0</v>
      </c>
      <c r="P226" s="18">
        <v>3835.59</v>
      </c>
      <c r="Q226" s="18">
        <v>0</v>
      </c>
      <c r="R226" s="18">
        <v>0</v>
      </c>
      <c r="S226" s="18">
        <v>632536.65</v>
      </c>
      <c r="T226" s="18">
        <v>0</v>
      </c>
      <c r="U226" s="18">
        <v>6236.45</v>
      </c>
      <c r="V226" s="18">
        <v>0</v>
      </c>
      <c r="W226" s="18">
        <v>0</v>
      </c>
      <c r="X226" s="18">
        <v>6236.45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481.77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0.19</v>
      </c>
      <c r="AR226" s="18">
        <v>0</v>
      </c>
      <c r="AS226" s="18">
        <v>0</v>
      </c>
      <c r="AT226" s="18">
        <f>VLOOKUP(E226,[1]Aplicado!$C$807:$AL$1391,36,0)</f>
        <v>0</v>
      </c>
      <c r="AU226" s="18">
        <f t="shared" si="3"/>
        <v>10554</v>
      </c>
      <c r="AV226" s="18">
        <v>0</v>
      </c>
      <c r="AW226" s="18">
        <v>0</v>
      </c>
      <c r="AX226" s="19">
        <v>98</v>
      </c>
      <c r="AY226" s="19">
        <v>120</v>
      </c>
      <c r="AZ226" s="18">
        <v>301003.09894499998</v>
      </c>
      <c r="BA226" s="18">
        <v>708864.01</v>
      </c>
      <c r="BB226" s="20">
        <v>0.640347</v>
      </c>
      <c r="BC226" s="20">
        <v>0.57139725039440203</v>
      </c>
      <c r="BD226" s="20">
        <v>11.76</v>
      </c>
      <c r="BE226" s="20"/>
      <c r="BF226" s="16"/>
      <c r="BG226" s="13"/>
      <c r="BH226" s="16" t="s">
        <v>363</v>
      </c>
      <c r="BI226" s="16" t="s">
        <v>486</v>
      </c>
      <c r="BJ226" s="16" t="s">
        <v>8</v>
      </c>
      <c r="BK226" s="16" t="s">
        <v>1</v>
      </c>
      <c r="BL226" s="14" t="s">
        <v>7</v>
      </c>
      <c r="BM226" s="20">
        <v>632536.65</v>
      </c>
      <c r="BN226" s="14" t="s">
        <v>254</v>
      </c>
      <c r="BO226" s="20"/>
      <c r="BP226" s="21">
        <v>44722</v>
      </c>
      <c r="BQ226" s="21">
        <v>48375</v>
      </c>
      <c r="BR226" s="20">
        <v>0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27</v>
      </c>
      <c r="C227" s="5" t="s">
        <v>0</v>
      </c>
      <c r="D227" s="6">
        <v>45383</v>
      </c>
      <c r="E227" s="7" t="s">
        <v>839</v>
      </c>
      <c r="F227" s="8">
        <v>0</v>
      </c>
      <c r="G227" s="8">
        <v>0</v>
      </c>
      <c r="H227" s="9">
        <v>145173.98000000001</v>
      </c>
      <c r="I227" s="9">
        <v>3044.42</v>
      </c>
      <c r="J227" s="9">
        <v>0</v>
      </c>
      <c r="K227" s="9">
        <v>148218.4</v>
      </c>
      <c r="L227" s="9">
        <v>3074.25</v>
      </c>
      <c r="M227" s="9">
        <v>0</v>
      </c>
      <c r="N227" s="9">
        <v>0</v>
      </c>
      <c r="O227" s="9">
        <v>3044.42</v>
      </c>
      <c r="P227" s="9">
        <v>0</v>
      </c>
      <c r="Q227" s="9">
        <v>0</v>
      </c>
      <c r="R227" s="9">
        <v>0</v>
      </c>
      <c r="S227" s="9">
        <v>145173.98000000001</v>
      </c>
      <c r="T227" s="9">
        <v>1452.54</v>
      </c>
      <c r="U227" s="9">
        <v>1422.71</v>
      </c>
      <c r="V227" s="9">
        <v>0</v>
      </c>
      <c r="W227" s="9">
        <v>1452.54</v>
      </c>
      <c r="X227" s="9">
        <v>0</v>
      </c>
      <c r="Y227" s="9">
        <v>0</v>
      </c>
      <c r="Z227" s="9">
        <v>0</v>
      </c>
      <c r="AA227" s="9">
        <v>1422.71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138.16</v>
      </c>
      <c r="AQ227" s="9">
        <v>0</v>
      </c>
      <c r="AR227" s="9">
        <v>0</v>
      </c>
      <c r="AS227" s="9">
        <v>0</v>
      </c>
      <c r="AT227" s="9">
        <f>VLOOKUP(E227,[1]Aplicado!$C$807:$AL$1391,36,0)</f>
        <v>0</v>
      </c>
      <c r="AU227" s="9">
        <f t="shared" si="3"/>
        <v>4635.12</v>
      </c>
      <c r="AV227" s="9">
        <v>3074.25</v>
      </c>
      <c r="AW227" s="9">
        <v>1422.71</v>
      </c>
      <c r="AX227" s="10">
        <v>38</v>
      </c>
      <c r="AY227" s="10">
        <v>60</v>
      </c>
      <c r="AZ227" s="9">
        <v>54209</v>
      </c>
      <c r="BA227" s="9">
        <v>203267.44</v>
      </c>
      <c r="BB227" s="11">
        <v>0.81000499999999998</v>
      </c>
      <c r="BC227" s="11">
        <v>0.57850706276371699</v>
      </c>
      <c r="BD227" s="11">
        <v>11.76</v>
      </c>
      <c r="BE227" s="11"/>
      <c r="BF227" s="7"/>
      <c r="BG227" s="4"/>
      <c r="BH227" s="7" t="s">
        <v>454</v>
      </c>
      <c r="BI227" s="7" t="s">
        <v>455</v>
      </c>
      <c r="BJ227" s="7" t="s">
        <v>8</v>
      </c>
      <c r="BK227" s="7" t="s">
        <v>1</v>
      </c>
      <c r="BL227" s="5" t="s">
        <v>7</v>
      </c>
      <c r="BM227" s="11">
        <v>145173.98000000001</v>
      </c>
      <c r="BN227" s="5" t="s">
        <v>254</v>
      </c>
      <c r="BO227" s="11"/>
      <c r="BP227" s="12">
        <v>44722</v>
      </c>
      <c r="BQ227" s="12">
        <v>46548</v>
      </c>
      <c r="BR227" s="11">
        <v>368.16</v>
      </c>
      <c r="BS227" s="11">
        <v>0</v>
      </c>
      <c r="BT227" s="11">
        <v>230</v>
      </c>
    </row>
    <row r="228" spans="1:72" s="1" customFormat="1" ht="18.2" customHeight="1" x14ac:dyDescent="0.15">
      <c r="A228" s="13">
        <v>226</v>
      </c>
      <c r="B228" s="14" t="s">
        <v>27</v>
      </c>
      <c r="C228" s="14" t="s">
        <v>0</v>
      </c>
      <c r="D228" s="15">
        <v>45383</v>
      </c>
      <c r="E228" s="16" t="s">
        <v>840</v>
      </c>
      <c r="F228" s="17">
        <v>0</v>
      </c>
      <c r="G228" s="17">
        <v>0</v>
      </c>
      <c r="H228" s="18">
        <v>162293.79</v>
      </c>
      <c r="I228" s="18">
        <v>0</v>
      </c>
      <c r="J228" s="18">
        <v>0</v>
      </c>
      <c r="K228" s="18">
        <v>162293.79</v>
      </c>
      <c r="L228" s="18">
        <v>6325.78</v>
      </c>
      <c r="M228" s="18">
        <v>0</v>
      </c>
      <c r="N228" s="18">
        <v>0</v>
      </c>
      <c r="O228" s="18">
        <v>0</v>
      </c>
      <c r="P228" s="18">
        <v>6325.78</v>
      </c>
      <c r="Q228" s="18">
        <v>0</v>
      </c>
      <c r="R228" s="18">
        <v>0</v>
      </c>
      <c r="S228" s="18">
        <v>155968.01</v>
      </c>
      <c r="T228" s="18">
        <v>0</v>
      </c>
      <c r="U228" s="18">
        <v>1590.48</v>
      </c>
      <c r="V228" s="18">
        <v>0</v>
      </c>
      <c r="W228" s="18">
        <v>0</v>
      </c>
      <c r="X228" s="18">
        <v>1590.48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191.55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2.19</v>
      </c>
      <c r="AR228" s="18">
        <v>0</v>
      </c>
      <c r="AS228" s="18">
        <v>0</v>
      </c>
      <c r="AT228" s="18">
        <f>VLOOKUP(E228,[1]Aplicado!$C$807:$AL$1391,36,0)</f>
        <v>0</v>
      </c>
      <c r="AU228" s="18">
        <f t="shared" si="3"/>
        <v>8110</v>
      </c>
      <c r="AV228" s="18">
        <v>0</v>
      </c>
      <c r="AW228" s="18">
        <v>0</v>
      </c>
      <c r="AX228" s="19">
        <v>22</v>
      </c>
      <c r="AY228" s="19">
        <v>44</v>
      </c>
      <c r="AZ228" s="18">
        <v>123651</v>
      </c>
      <c r="BA228" s="18">
        <v>281839.64</v>
      </c>
      <c r="BB228" s="20">
        <v>0.86970700000000001</v>
      </c>
      <c r="BC228" s="20">
        <v>0.48128953781331102</v>
      </c>
      <c r="BD228" s="20">
        <v>11.76</v>
      </c>
      <c r="BE228" s="20"/>
      <c r="BF228" s="16"/>
      <c r="BG228" s="13"/>
      <c r="BH228" s="16" t="s">
        <v>381</v>
      </c>
      <c r="BI228" s="16" t="s">
        <v>396</v>
      </c>
      <c r="BJ228" s="16" t="s">
        <v>8</v>
      </c>
      <c r="BK228" s="16" t="s">
        <v>1</v>
      </c>
      <c r="BL228" s="14" t="s">
        <v>7</v>
      </c>
      <c r="BM228" s="20">
        <v>155968.01</v>
      </c>
      <c r="BN228" s="14" t="s">
        <v>254</v>
      </c>
      <c r="BO228" s="20"/>
      <c r="BP228" s="21">
        <v>44713</v>
      </c>
      <c r="BQ228" s="21">
        <v>46054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27</v>
      </c>
      <c r="C229" s="5" t="s">
        <v>0</v>
      </c>
      <c r="D229" s="6">
        <v>45383</v>
      </c>
      <c r="E229" s="7" t="s">
        <v>841</v>
      </c>
      <c r="F229" s="8">
        <v>0</v>
      </c>
      <c r="G229" s="8">
        <v>0</v>
      </c>
      <c r="H229" s="9">
        <v>113675.29</v>
      </c>
      <c r="I229" s="9">
        <v>0</v>
      </c>
      <c r="J229" s="9">
        <v>0</v>
      </c>
      <c r="K229" s="9">
        <v>113675.29</v>
      </c>
      <c r="L229" s="9">
        <v>4255.2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113675.29</v>
      </c>
      <c r="T229" s="9">
        <v>0</v>
      </c>
      <c r="U229" s="9">
        <v>1114.02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1114.02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8.51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8.51</v>
      </c>
      <c r="AT229" s="9">
        <f>VLOOKUP(E229,[1]Aplicado!$C$807:$AL$1391,36,0)</f>
        <v>0</v>
      </c>
      <c r="AU229" s="9">
        <f t="shared" si="3"/>
        <v>0</v>
      </c>
      <c r="AV229" s="9">
        <v>4255.2</v>
      </c>
      <c r="AW229" s="9">
        <v>1114.02</v>
      </c>
      <c r="AX229" s="10">
        <v>23</v>
      </c>
      <c r="AY229" s="10">
        <v>45</v>
      </c>
      <c r="AZ229" s="9">
        <v>86467</v>
      </c>
      <c r="BA229" s="9">
        <v>194620.18</v>
      </c>
      <c r="BB229" s="11">
        <v>0.84309599999999996</v>
      </c>
      <c r="BC229" s="11">
        <v>0.49244216246146699</v>
      </c>
      <c r="BD229" s="11">
        <v>11.76</v>
      </c>
      <c r="BE229" s="11"/>
      <c r="BF229" s="7"/>
      <c r="BG229" s="4"/>
      <c r="BH229" s="7" t="s">
        <v>353</v>
      </c>
      <c r="BI229" s="7" t="s">
        <v>599</v>
      </c>
      <c r="BJ229" s="7" t="s">
        <v>8</v>
      </c>
      <c r="BK229" s="7" t="s">
        <v>1</v>
      </c>
      <c r="BL229" s="5" t="s">
        <v>7</v>
      </c>
      <c r="BM229" s="11">
        <v>113675.29</v>
      </c>
      <c r="BN229" s="5" t="s">
        <v>254</v>
      </c>
      <c r="BO229" s="11"/>
      <c r="BP229" s="12">
        <v>44722</v>
      </c>
      <c r="BQ229" s="12">
        <v>46091</v>
      </c>
      <c r="BR229" s="11">
        <v>123.76</v>
      </c>
      <c r="BS229" s="11">
        <v>0</v>
      </c>
      <c r="BT229" s="11">
        <v>230</v>
      </c>
    </row>
    <row r="230" spans="1:72" s="1" customFormat="1" ht="18.2" customHeight="1" x14ac:dyDescent="0.15">
      <c r="A230" s="13">
        <v>228</v>
      </c>
      <c r="B230" s="14" t="s">
        <v>351</v>
      </c>
      <c r="C230" s="14" t="s">
        <v>0</v>
      </c>
      <c r="D230" s="15">
        <v>45383</v>
      </c>
      <c r="E230" s="16" t="s">
        <v>842</v>
      </c>
      <c r="F230" s="17">
        <v>1</v>
      </c>
      <c r="G230" s="17">
        <v>0</v>
      </c>
      <c r="H230" s="18">
        <v>364205.33</v>
      </c>
      <c r="I230" s="18">
        <v>3682.53</v>
      </c>
      <c r="J230" s="18">
        <v>0</v>
      </c>
      <c r="K230" s="18">
        <v>367887.86</v>
      </c>
      <c r="L230" s="18">
        <v>3718.62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367887.86</v>
      </c>
      <c r="T230" s="18">
        <v>3605.3</v>
      </c>
      <c r="U230" s="18">
        <v>3569.21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7174.51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f>VLOOKUP(E230,[1]Aplicado!$C$807:$AL$1391,36,0)</f>
        <v>0</v>
      </c>
      <c r="AU230" s="18">
        <f t="shared" si="3"/>
        <v>0</v>
      </c>
      <c r="AV230" s="18">
        <v>7401.15</v>
      </c>
      <c r="AW230" s="18">
        <v>7174.51</v>
      </c>
      <c r="AX230" s="19">
        <v>68</v>
      </c>
      <c r="AY230" s="19">
        <v>90</v>
      </c>
      <c r="AZ230" s="18">
        <v>115261.08</v>
      </c>
      <c r="BA230" s="18">
        <v>434491.9</v>
      </c>
      <c r="BB230" s="20">
        <v>0.9</v>
      </c>
      <c r="BC230" s="20">
        <v>0.76203739126091896</v>
      </c>
      <c r="BD230" s="20">
        <v>11.76</v>
      </c>
      <c r="BE230" s="20"/>
      <c r="BF230" s="16" t="s">
        <v>352</v>
      </c>
      <c r="BG230" s="13"/>
      <c r="BH230" s="16" t="s">
        <v>446</v>
      </c>
      <c r="BI230" s="16" t="s">
        <v>450</v>
      </c>
      <c r="BJ230" s="16" t="s">
        <v>8</v>
      </c>
      <c r="BK230" s="16" t="s">
        <v>358</v>
      </c>
      <c r="BL230" s="14" t="s">
        <v>7</v>
      </c>
      <c r="BM230" s="20">
        <v>367887.86</v>
      </c>
      <c r="BN230" s="14" t="s">
        <v>254</v>
      </c>
      <c r="BO230" s="20"/>
      <c r="BP230" s="21">
        <v>44722</v>
      </c>
      <c r="BQ230" s="21">
        <v>47462</v>
      </c>
      <c r="BR230" s="20">
        <v>820.6</v>
      </c>
      <c r="BS230" s="20">
        <v>0</v>
      </c>
      <c r="BT230" s="20">
        <v>230</v>
      </c>
    </row>
    <row r="231" spans="1:72" s="1" customFormat="1" ht="18.2" customHeight="1" x14ac:dyDescent="0.15">
      <c r="A231" s="4">
        <v>229</v>
      </c>
      <c r="B231" s="5" t="s">
        <v>351</v>
      </c>
      <c r="C231" s="5" t="s">
        <v>0</v>
      </c>
      <c r="D231" s="6">
        <v>45383</v>
      </c>
      <c r="E231" s="7" t="s">
        <v>843</v>
      </c>
      <c r="F231" s="8">
        <v>0</v>
      </c>
      <c r="G231" s="8">
        <v>0</v>
      </c>
      <c r="H231" s="9">
        <v>215371.91</v>
      </c>
      <c r="I231" s="9">
        <v>0</v>
      </c>
      <c r="J231" s="9">
        <v>0</v>
      </c>
      <c r="K231" s="9">
        <v>215371.91</v>
      </c>
      <c r="L231" s="9">
        <v>4560.79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215371.91</v>
      </c>
      <c r="T231" s="9">
        <v>0</v>
      </c>
      <c r="U231" s="9">
        <v>2110.64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2110.64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f>VLOOKUP(E231,[1]Aplicado!$C$807:$AL$1391,36,0)</f>
        <v>0</v>
      </c>
      <c r="AU231" s="9">
        <f t="shared" si="3"/>
        <v>0</v>
      </c>
      <c r="AV231" s="9">
        <v>4560.79</v>
      </c>
      <c r="AW231" s="9">
        <v>2110.64</v>
      </c>
      <c r="AX231" s="10">
        <v>38</v>
      </c>
      <c r="AY231" s="10">
        <v>60</v>
      </c>
      <c r="AZ231" s="9">
        <v>79200</v>
      </c>
      <c r="BA231" s="9">
        <v>301555.96000000002</v>
      </c>
      <c r="BB231" s="11">
        <v>0.9</v>
      </c>
      <c r="BC231" s="11">
        <v>0.64278192014510305</v>
      </c>
      <c r="BD231" s="11">
        <v>11.76</v>
      </c>
      <c r="BE231" s="11"/>
      <c r="BF231" s="7"/>
      <c r="BG231" s="4"/>
      <c r="BH231" s="7" t="s">
        <v>391</v>
      </c>
      <c r="BI231" s="7" t="s">
        <v>844</v>
      </c>
      <c r="BJ231" s="7" t="s">
        <v>8</v>
      </c>
      <c r="BK231" s="7" t="s">
        <v>1</v>
      </c>
      <c r="BL231" s="5" t="s">
        <v>7</v>
      </c>
      <c r="BM231" s="11">
        <v>215371.91</v>
      </c>
      <c r="BN231" s="5" t="s">
        <v>254</v>
      </c>
      <c r="BO231" s="11"/>
      <c r="BP231" s="12">
        <v>44726</v>
      </c>
      <c r="BQ231" s="12">
        <v>46552</v>
      </c>
      <c r="BR231" s="11">
        <v>204.94</v>
      </c>
      <c r="BS231" s="11">
        <v>0</v>
      </c>
      <c r="BT231" s="11">
        <v>230</v>
      </c>
    </row>
    <row r="232" spans="1:72" s="1" customFormat="1" ht="18.2" customHeight="1" x14ac:dyDescent="0.15">
      <c r="A232" s="13">
        <v>230</v>
      </c>
      <c r="B232" s="14" t="s">
        <v>351</v>
      </c>
      <c r="C232" s="14" t="s">
        <v>0</v>
      </c>
      <c r="D232" s="15">
        <v>45383</v>
      </c>
      <c r="E232" s="16" t="s">
        <v>845</v>
      </c>
      <c r="F232" s="17">
        <v>1</v>
      </c>
      <c r="G232" s="17">
        <v>0</v>
      </c>
      <c r="H232" s="18">
        <v>162904.94</v>
      </c>
      <c r="I232" s="18">
        <v>3416.24</v>
      </c>
      <c r="J232" s="18">
        <v>0</v>
      </c>
      <c r="K232" s="18">
        <v>166321.18</v>
      </c>
      <c r="L232" s="18">
        <v>3449.72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166321.18</v>
      </c>
      <c r="T232" s="18">
        <v>1182.71</v>
      </c>
      <c r="U232" s="18">
        <v>1596.47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2779.18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f>VLOOKUP(E232,[1]Aplicado!$C$807:$AL$1391,36,0)</f>
        <v>0</v>
      </c>
      <c r="AU232" s="18">
        <f t="shared" si="3"/>
        <v>0</v>
      </c>
      <c r="AV232" s="18">
        <v>6865.96</v>
      </c>
      <c r="AW232" s="18">
        <v>2779.18</v>
      </c>
      <c r="AX232" s="19">
        <v>38</v>
      </c>
      <c r="AY232" s="19">
        <v>60</v>
      </c>
      <c r="AZ232" s="18">
        <v>88000</v>
      </c>
      <c r="BA232" s="18">
        <v>228093.49</v>
      </c>
      <c r="BB232" s="20">
        <v>0.9</v>
      </c>
      <c r="BC232" s="20">
        <v>0.65626187753100695</v>
      </c>
      <c r="BD232" s="20">
        <v>11.76</v>
      </c>
      <c r="BE232" s="20"/>
      <c r="BF232" s="16"/>
      <c r="BG232" s="13"/>
      <c r="BH232" s="16" t="s">
        <v>392</v>
      </c>
      <c r="BI232" s="16" t="s">
        <v>458</v>
      </c>
      <c r="BJ232" s="16" t="s">
        <v>8</v>
      </c>
      <c r="BK232" s="16" t="s">
        <v>358</v>
      </c>
      <c r="BL232" s="14" t="s">
        <v>7</v>
      </c>
      <c r="BM232" s="20">
        <v>166321.18</v>
      </c>
      <c r="BN232" s="14" t="s">
        <v>254</v>
      </c>
      <c r="BO232" s="20"/>
      <c r="BP232" s="21">
        <v>44722</v>
      </c>
      <c r="BQ232" s="21">
        <v>46548</v>
      </c>
      <c r="BR232" s="20">
        <v>385.03</v>
      </c>
      <c r="BS232" s="20">
        <v>0</v>
      </c>
      <c r="BT232" s="20">
        <v>230</v>
      </c>
    </row>
    <row r="233" spans="1:72" s="1" customFormat="1" ht="18.2" customHeight="1" x14ac:dyDescent="0.15">
      <c r="A233" s="4">
        <v>231</v>
      </c>
      <c r="B233" s="5" t="s">
        <v>351</v>
      </c>
      <c r="C233" s="5" t="s">
        <v>0</v>
      </c>
      <c r="D233" s="6">
        <v>45383</v>
      </c>
      <c r="E233" s="7" t="s">
        <v>846</v>
      </c>
      <c r="F233" s="8">
        <v>0</v>
      </c>
      <c r="G233" s="8">
        <v>0</v>
      </c>
      <c r="H233" s="9">
        <v>193857.78</v>
      </c>
      <c r="I233" s="9">
        <v>0</v>
      </c>
      <c r="J233" s="9">
        <v>0</v>
      </c>
      <c r="K233" s="9">
        <v>193857.78</v>
      </c>
      <c r="L233" s="9">
        <v>4108.55</v>
      </c>
      <c r="M233" s="9">
        <v>0</v>
      </c>
      <c r="N233" s="9">
        <v>0</v>
      </c>
      <c r="O233" s="9">
        <v>0</v>
      </c>
      <c r="P233" s="9">
        <v>4108.55</v>
      </c>
      <c r="Q233" s="9">
        <v>0</v>
      </c>
      <c r="R233" s="9">
        <v>0</v>
      </c>
      <c r="S233" s="9">
        <v>189749.23</v>
      </c>
      <c r="T233" s="9">
        <v>0</v>
      </c>
      <c r="U233" s="9">
        <v>1899.81</v>
      </c>
      <c r="V233" s="9">
        <v>0</v>
      </c>
      <c r="W233" s="9">
        <v>0</v>
      </c>
      <c r="X233" s="9">
        <v>1899.81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184.58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2.06</v>
      </c>
      <c r="AR233" s="9">
        <v>0</v>
      </c>
      <c r="AS233" s="9">
        <v>0</v>
      </c>
      <c r="AT233" s="9">
        <f>VLOOKUP(E233,[1]Aplicado!$C$807:$AL$1391,36,0)</f>
        <v>0</v>
      </c>
      <c r="AU233" s="9">
        <f t="shared" si="3"/>
        <v>6195</v>
      </c>
      <c r="AV233" s="9">
        <v>0</v>
      </c>
      <c r="AW233" s="9">
        <v>0</v>
      </c>
      <c r="AX233" s="10">
        <v>38</v>
      </c>
      <c r="AY233" s="10">
        <v>60</v>
      </c>
      <c r="AZ233" s="9">
        <v>71500</v>
      </c>
      <c r="BA233" s="9">
        <v>271584.44</v>
      </c>
      <c r="BB233" s="11">
        <v>0.9</v>
      </c>
      <c r="BC233" s="11">
        <v>0.62880740516651101</v>
      </c>
      <c r="BD233" s="11">
        <v>11.76</v>
      </c>
      <c r="BE233" s="11"/>
      <c r="BF233" s="7"/>
      <c r="BG233" s="4"/>
      <c r="BH233" s="7" t="s">
        <v>353</v>
      </c>
      <c r="BI233" s="7" t="s">
        <v>354</v>
      </c>
      <c r="BJ233" s="7" t="s">
        <v>8</v>
      </c>
      <c r="BK233" s="7" t="s">
        <v>1</v>
      </c>
      <c r="BL233" s="5" t="s">
        <v>7</v>
      </c>
      <c r="BM233" s="11">
        <v>189749.23</v>
      </c>
      <c r="BN233" s="5" t="s">
        <v>254</v>
      </c>
      <c r="BO233" s="11"/>
      <c r="BP233" s="12">
        <v>44722</v>
      </c>
      <c r="BQ233" s="12">
        <v>46548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27</v>
      </c>
      <c r="C234" s="14" t="s">
        <v>0</v>
      </c>
      <c r="D234" s="15">
        <v>45383</v>
      </c>
      <c r="E234" s="16" t="s">
        <v>847</v>
      </c>
      <c r="F234" s="17">
        <v>0</v>
      </c>
      <c r="G234" s="17">
        <v>0</v>
      </c>
      <c r="H234" s="18">
        <v>467900.79</v>
      </c>
      <c r="I234" s="18">
        <v>0</v>
      </c>
      <c r="J234" s="18">
        <v>0</v>
      </c>
      <c r="K234" s="18">
        <v>467900.79</v>
      </c>
      <c r="L234" s="18">
        <v>4267.71</v>
      </c>
      <c r="M234" s="18">
        <v>0</v>
      </c>
      <c r="N234" s="18">
        <v>0</v>
      </c>
      <c r="O234" s="18">
        <v>0</v>
      </c>
      <c r="P234" s="18">
        <v>4267.71</v>
      </c>
      <c r="Q234" s="18">
        <v>765.57</v>
      </c>
      <c r="R234" s="18">
        <v>0</v>
      </c>
      <c r="S234" s="18">
        <v>462867.51</v>
      </c>
      <c r="T234" s="18">
        <v>0</v>
      </c>
      <c r="U234" s="18">
        <v>4577.93</v>
      </c>
      <c r="V234" s="18">
        <v>0</v>
      </c>
      <c r="W234" s="18">
        <v>0</v>
      </c>
      <c r="X234" s="18">
        <v>4577.93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388.79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f>VLOOKUP(E234,[1]Aplicado!$C$807:$AL$1391,36,0)</f>
        <v>0</v>
      </c>
      <c r="AU234" s="18">
        <f t="shared" si="3"/>
        <v>10000</v>
      </c>
      <c r="AV234" s="18">
        <v>0</v>
      </c>
      <c r="AW234" s="18">
        <v>0</v>
      </c>
      <c r="AX234" s="19">
        <v>81</v>
      </c>
      <c r="AY234" s="19">
        <v>103</v>
      </c>
      <c r="AZ234" s="18">
        <v>139010</v>
      </c>
      <c r="BA234" s="18">
        <v>572048.42000000004</v>
      </c>
      <c r="BB234" s="20">
        <v>0.89947699999999997</v>
      </c>
      <c r="BC234" s="20">
        <v>0.72780321514089696</v>
      </c>
      <c r="BD234" s="20">
        <v>11.76</v>
      </c>
      <c r="BE234" s="20"/>
      <c r="BF234" s="16"/>
      <c r="BG234" s="13"/>
      <c r="BH234" s="16" t="s">
        <v>367</v>
      </c>
      <c r="BI234" s="16" t="s">
        <v>801</v>
      </c>
      <c r="BJ234" s="16" t="s">
        <v>8</v>
      </c>
      <c r="BK234" s="16" t="s">
        <v>1</v>
      </c>
      <c r="BL234" s="14" t="s">
        <v>7</v>
      </c>
      <c r="BM234" s="20">
        <v>462867.51</v>
      </c>
      <c r="BN234" s="14" t="s">
        <v>254</v>
      </c>
      <c r="BO234" s="20"/>
      <c r="BP234" s="21">
        <v>44734</v>
      </c>
      <c r="BQ234" s="21">
        <v>47870</v>
      </c>
      <c r="BR234" s="20">
        <v>0</v>
      </c>
      <c r="BS234" s="20">
        <v>0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351</v>
      </c>
      <c r="C235" s="5" t="s">
        <v>0</v>
      </c>
      <c r="D235" s="6">
        <v>45383</v>
      </c>
      <c r="E235" s="7" t="s">
        <v>848</v>
      </c>
      <c r="F235" s="8">
        <v>2</v>
      </c>
      <c r="G235" s="8">
        <v>1</v>
      </c>
      <c r="H235" s="9">
        <v>17609.54</v>
      </c>
      <c r="I235" s="9">
        <v>31966.02</v>
      </c>
      <c r="J235" s="9">
        <v>0</v>
      </c>
      <c r="K235" s="9">
        <v>49575.56</v>
      </c>
      <c r="L235" s="9">
        <v>17213.259999999998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49575.56</v>
      </c>
      <c r="T235" s="9">
        <v>339.63</v>
      </c>
      <c r="U235" s="9">
        <v>172.57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512.20000000000005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f>VLOOKUP(E235,[1]Aplicado!$C$807:$AL$1391,36,0)</f>
        <v>0</v>
      </c>
      <c r="AU235" s="9">
        <f t="shared" si="3"/>
        <v>0</v>
      </c>
      <c r="AV235" s="9">
        <v>49179.28</v>
      </c>
      <c r="AW235" s="9">
        <v>512.20000000000005</v>
      </c>
      <c r="AX235" s="10">
        <v>38</v>
      </c>
      <c r="AY235" s="10">
        <v>60</v>
      </c>
      <c r="AZ235" s="9">
        <v>204831.65</v>
      </c>
      <c r="BA235" s="9">
        <v>785858.44</v>
      </c>
      <c r="BB235" s="11">
        <v>0.9</v>
      </c>
      <c r="BC235" s="11">
        <v>5.6776133879786299E-2</v>
      </c>
      <c r="BD235" s="11">
        <v>11.76</v>
      </c>
      <c r="BE235" s="11"/>
      <c r="BF235" s="7"/>
      <c r="BG235" s="4"/>
      <c r="BH235" s="7" t="s">
        <v>465</v>
      </c>
      <c r="BI235" s="7" t="s">
        <v>849</v>
      </c>
      <c r="BJ235" s="7" t="s">
        <v>8</v>
      </c>
      <c r="BK235" s="7" t="s">
        <v>358</v>
      </c>
      <c r="BL235" s="5" t="s">
        <v>7</v>
      </c>
      <c r="BM235" s="11">
        <v>49575.56</v>
      </c>
      <c r="BN235" s="5" t="s">
        <v>254</v>
      </c>
      <c r="BO235" s="11"/>
      <c r="BP235" s="12">
        <v>44734</v>
      </c>
      <c r="BQ235" s="12">
        <v>46560</v>
      </c>
      <c r="BR235" s="11">
        <v>1528.22</v>
      </c>
      <c r="BS235" s="11">
        <v>0</v>
      </c>
      <c r="BT235" s="11">
        <v>230</v>
      </c>
    </row>
    <row r="236" spans="1:72" s="1" customFormat="1" ht="18.2" customHeight="1" x14ac:dyDescent="0.15">
      <c r="A236" s="13">
        <v>234</v>
      </c>
      <c r="B236" s="14" t="s">
        <v>351</v>
      </c>
      <c r="C236" s="14" t="s">
        <v>0</v>
      </c>
      <c r="D236" s="15">
        <v>45383</v>
      </c>
      <c r="E236" s="16" t="s">
        <v>857</v>
      </c>
      <c r="F236" s="17">
        <v>6</v>
      </c>
      <c r="G236" s="17">
        <v>5</v>
      </c>
      <c r="H236" s="18">
        <v>285030.3</v>
      </c>
      <c r="I236" s="18">
        <v>32199.31</v>
      </c>
      <c r="J236" s="18">
        <v>0</v>
      </c>
      <c r="K236" s="18">
        <v>317229.61</v>
      </c>
      <c r="L236" s="18">
        <v>5854.54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317229.61</v>
      </c>
      <c r="T236" s="18">
        <v>14859.84</v>
      </c>
      <c r="U236" s="18">
        <v>2793.3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17653.14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f>VLOOKUP(E236,[1]Aplicado!$C$807:$AL$1391,36,0)</f>
        <v>0</v>
      </c>
      <c r="AU236" s="18">
        <f t="shared" si="3"/>
        <v>0</v>
      </c>
      <c r="AV236" s="18">
        <v>38053.85</v>
      </c>
      <c r="AW236" s="18">
        <v>17653.14</v>
      </c>
      <c r="AX236" s="19">
        <v>39</v>
      </c>
      <c r="AY236" s="19">
        <v>60</v>
      </c>
      <c r="AZ236" s="18">
        <v>353999</v>
      </c>
      <c r="BA236" s="18">
        <v>390891.83</v>
      </c>
      <c r="BB236" s="20">
        <v>0.9</v>
      </c>
      <c r="BC236" s="20">
        <v>0.73039809760157903</v>
      </c>
      <c r="BD236" s="20">
        <v>13.91</v>
      </c>
      <c r="BE236" s="20"/>
      <c r="BF236" s="16"/>
      <c r="BG236" s="13"/>
      <c r="BH236" s="16" t="s">
        <v>392</v>
      </c>
      <c r="BI236" s="16" t="s">
        <v>61</v>
      </c>
      <c r="BJ236" s="16" t="s">
        <v>8</v>
      </c>
      <c r="BK236" s="16" t="s">
        <v>358</v>
      </c>
      <c r="BL236" s="14" t="s">
        <v>7</v>
      </c>
      <c r="BM236" s="20">
        <v>317229.61</v>
      </c>
      <c r="BN236" s="14" t="s">
        <v>254</v>
      </c>
      <c r="BO236" s="20"/>
      <c r="BP236" s="21">
        <v>44754</v>
      </c>
      <c r="BQ236" s="21">
        <v>46580</v>
      </c>
      <c r="BR236" s="20">
        <v>2974.02</v>
      </c>
      <c r="BS236" s="20">
        <v>0</v>
      </c>
      <c r="BT236" s="20">
        <v>230</v>
      </c>
    </row>
    <row r="237" spans="1:72" s="1" customFormat="1" ht="18.2" customHeight="1" x14ac:dyDescent="0.15">
      <c r="A237" s="4">
        <v>235</v>
      </c>
      <c r="B237" s="5" t="s">
        <v>351</v>
      </c>
      <c r="C237" s="5" t="s">
        <v>0</v>
      </c>
      <c r="D237" s="6">
        <v>45383</v>
      </c>
      <c r="E237" s="7" t="s">
        <v>851</v>
      </c>
      <c r="F237" s="8">
        <v>0</v>
      </c>
      <c r="G237" s="8">
        <v>0</v>
      </c>
      <c r="H237" s="9">
        <v>265831.18</v>
      </c>
      <c r="I237" s="9">
        <v>1561.87</v>
      </c>
      <c r="J237" s="9">
        <v>0</v>
      </c>
      <c r="K237" s="9">
        <v>267393.05</v>
      </c>
      <c r="L237" s="9">
        <v>1577.17</v>
      </c>
      <c r="M237" s="9">
        <v>0</v>
      </c>
      <c r="N237" s="9">
        <v>0</v>
      </c>
      <c r="O237" s="9">
        <v>1434.39</v>
      </c>
      <c r="P237" s="9">
        <v>0</v>
      </c>
      <c r="Q237" s="9">
        <v>0</v>
      </c>
      <c r="R237" s="9">
        <v>0</v>
      </c>
      <c r="S237" s="9">
        <v>265958.65999999997</v>
      </c>
      <c r="T237" s="9">
        <v>2620.4499999999998</v>
      </c>
      <c r="U237" s="9">
        <v>2605.15</v>
      </c>
      <c r="V237" s="9">
        <v>0</v>
      </c>
      <c r="W237" s="9">
        <v>2620.4499999999998</v>
      </c>
      <c r="X237" s="9">
        <v>0</v>
      </c>
      <c r="Y237" s="9">
        <v>0</v>
      </c>
      <c r="Z237" s="9">
        <v>0</v>
      </c>
      <c r="AA237" s="9">
        <v>2605.15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128.11000000000001</v>
      </c>
      <c r="AN237" s="9">
        <v>0</v>
      </c>
      <c r="AO237" s="9">
        <v>0</v>
      </c>
      <c r="AP237" s="9">
        <v>200.05</v>
      </c>
      <c r="AQ237" s="9">
        <v>0</v>
      </c>
      <c r="AR237" s="9">
        <v>0</v>
      </c>
      <c r="AS237" s="9">
        <v>0</v>
      </c>
      <c r="AT237" s="9">
        <f>VLOOKUP(E237,[1]Aplicado!$C$807:$AL$1391,36,0)</f>
        <v>0</v>
      </c>
      <c r="AU237" s="9">
        <f t="shared" si="3"/>
        <v>4383</v>
      </c>
      <c r="AV237" s="9">
        <v>1704.65</v>
      </c>
      <c r="AW237" s="9">
        <v>2605.15</v>
      </c>
      <c r="AX237" s="10">
        <v>99</v>
      </c>
      <c r="AY237" s="10">
        <v>120</v>
      </c>
      <c r="AZ237" s="9">
        <v>210380.53</v>
      </c>
      <c r="BA237" s="9">
        <v>294349.55</v>
      </c>
      <c r="BB237" s="11">
        <v>0.91</v>
      </c>
      <c r="BC237" s="11">
        <v>0.82222779209276897</v>
      </c>
      <c r="BD237" s="11">
        <v>13.72</v>
      </c>
      <c r="BE237" s="11"/>
      <c r="BF237" s="7"/>
      <c r="BG237" s="4"/>
      <c r="BH237" s="7" t="s">
        <v>387</v>
      </c>
      <c r="BI237" s="7" t="s">
        <v>136</v>
      </c>
      <c r="BJ237" s="7" t="s">
        <v>8</v>
      </c>
      <c r="BK237" s="7" t="s">
        <v>1</v>
      </c>
      <c r="BL237" s="5" t="s">
        <v>7</v>
      </c>
      <c r="BM237" s="11">
        <v>265958.65999999997</v>
      </c>
      <c r="BN237" s="5" t="s">
        <v>254</v>
      </c>
      <c r="BO237" s="11"/>
      <c r="BP237" s="12">
        <v>44753</v>
      </c>
      <c r="BQ237" s="12">
        <v>48406</v>
      </c>
      <c r="BR237" s="11">
        <v>430.05</v>
      </c>
      <c r="BS237" s="11">
        <v>0</v>
      </c>
      <c r="BT237" s="11">
        <v>230</v>
      </c>
    </row>
    <row r="238" spans="1:72" s="1" customFormat="1" ht="18.2" customHeight="1" x14ac:dyDescent="0.15">
      <c r="A238" s="13">
        <v>236</v>
      </c>
      <c r="B238" s="14" t="s">
        <v>351</v>
      </c>
      <c r="C238" s="14" t="s">
        <v>0</v>
      </c>
      <c r="D238" s="15">
        <v>45383</v>
      </c>
      <c r="E238" s="16" t="s">
        <v>852</v>
      </c>
      <c r="F238" s="17">
        <v>0</v>
      </c>
      <c r="G238" s="17">
        <v>0</v>
      </c>
      <c r="H238" s="18">
        <v>172774.07</v>
      </c>
      <c r="I238" s="18">
        <v>0</v>
      </c>
      <c r="J238" s="18">
        <v>0</v>
      </c>
      <c r="K238" s="18">
        <v>172774.07</v>
      </c>
      <c r="L238" s="18">
        <v>3739.25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172774.07</v>
      </c>
      <c r="T238" s="18">
        <v>0</v>
      </c>
      <c r="U238" s="18">
        <v>1693.19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1693.19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6.7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6.7</v>
      </c>
      <c r="AT238" s="18">
        <f>VLOOKUP(E238,[1]Aplicado!$C$807:$AL$1391,36,0)</f>
        <v>0</v>
      </c>
      <c r="AU238" s="18">
        <f t="shared" si="3"/>
        <v>0</v>
      </c>
      <c r="AV238" s="18">
        <v>3739.25</v>
      </c>
      <c r="AW238" s="18">
        <v>1693.19</v>
      </c>
      <c r="AX238" s="19">
        <v>39</v>
      </c>
      <c r="AY238" s="19">
        <v>60</v>
      </c>
      <c r="AZ238" s="18">
        <v>204117.49</v>
      </c>
      <c r="BA238" s="18">
        <v>245552.21</v>
      </c>
      <c r="BB238" s="20">
        <v>0.9</v>
      </c>
      <c r="BC238" s="20">
        <v>0.63325295667263604</v>
      </c>
      <c r="BD238" s="20">
        <v>13.91</v>
      </c>
      <c r="BE238" s="20"/>
      <c r="BF238" s="16"/>
      <c r="BG238" s="13"/>
      <c r="BH238" s="16" t="s">
        <v>353</v>
      </c>
      <c r="BI238" s="16" t="s">
        <v>859</v>
      </c>
      <c r="BJ238" s="16" t="s">
        <v>8</v>
      </c>
      <c r="BK238" s="16" t="s">
        <v>1</v>
      </c>
      <c r="BL238" s="14" t="s">
        <v>7</v>
      </c>
      <c r="BM238" s="20">
        <v>172774.07</v>
      </c>
      <c r="BN238" s="14" t="s">
        <v>254</v>
      </c>
      <c r="BO238" s="20"/>
      <c r="BP238" s="21">
        <v>44757</v>
      </c>
      <c r="BQ238" s="21">
        <v>46583</v>
      </c>
      <c r="BR238" s="20">
        <v>160.19</v>
      </c>
      <c r="BS238" s="20">
        <v>0</v>
      </c>
      <c r="BT238" s="20">
        <v>230</v>
      </c>
    </row>
    <row r="239" spans="1:72" s="1" customFormat="1" ht="18.2" customHeight="1" x14ac:dyDescent="0.15">
      <c r="A239" s="4">
        <v>237</v>
      </c>
      <c r="B239" s="5" t="s">
        <v>27</v>
      </c>
      <c r="C239" s="5" t="s">
        <v>0</v>
      </c>
      <c r="D239" s="6">
        <v>45383</v>
      </c>
      <c r="E239" s="7" t="s">
        <v>854</v>
      </c>
      <c r="F239" s="8">
        <v>0</v>
      </c>
      <c r="G239" s="8">
        <v>0</v>
      </c>
      <c r="H239" s="9">
        <v>80480.03</v>
      </c>
      <c r="I239" s="9">
        <v>1636.72</v>
      </c>
      <c r="J239" s="9">
        <v>0</v>
      </c>
      <c r="K239" s="9">
        <v>82116.75</v>
      </c>
      <c r="L239" s="9">
        <v>1652.76</v>
      </c>
      <c r="M239" s="9">
        <v>0</v>
      </c>
      <c r="N239" s="9">
        <v>0</v>
      </c>
      <c r="O239" s="9">
        <v>1636.72</v>
      </c>
      <c r="P239" s="9">
        <v>0</v>
      </c>
      <c r="Q239" s="9">
        <v>0</v>
      </c>
      <c r="R239" s="9">
        <v>0</v>
      </c>
      <c r="S239" s="9">
        <v>80480.03</v>
      </c>
      <c r="T239" s="9">
        <v>804.6</v>
      </c>
      <c r="U239" s="9">
        <v>788.56</v>
      </c>
      <c r="V239" s="9">
        <v>0</v>
      </c>
      <c r="W239" s="9">
        <v>804.6</v>
      </c>
      <c r="X239" s="9">
        <v>0</v>
      </c>
      <c r="Y239" s="9">
        <v>0</v>
      </c>
      <c r="Z239" s="9">
        <v>0</v>
      </c>
      <c r="AA239" s="9">
        <v>788.56</v>
      </c>
      <c r="AB239" s="9">
        <v>0</v>
      </c>
      <c r="AC239" s="9">
        <v>0</v>
      </c>
      <c r="AD239" s="9">
        <v>0</v>
      </c>
      <c r="AE239" s="9">
        <v>0</v>
      </c>
      <c r="AF239" s="9">
        <v>1.33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229.35</v>
      </c>
      <c r="AN239" s="9">
        <v>0</v>
      </c>
      <c r="AO239" s="9">
        <v>0</v>
      </c>
      <c r="AP239" s="9">
        <v>75</v>
      </c>
      <c r="AQ239" s="9">
        <v>0</v>
      </c>
      <c r="AR239" s="9">
        <v>0</v>
      </c>
      <c r="AS239" s="9">
        <v>0</v>
      </c>
      <c r="AT239" s="9">
        <f>VLOOKUP(E239,[1]Aplicado!$C$807:$AL$1391,36,0)</f>
        <v>0</v>
      </c>
      <c r="AU239" s="9">
        <f t="shared" si="3"/>
        <v>2747</v>
      </c>
      <c r="AV239" s="9">
        <v>1652.76</v>
      </c>
      <c r="AW239" s="9">
        <v>788.56</v>
      </c>
      <c r="AX239" s="10">
        <v>39</v>
      </c>
      <c r="AY239" s="10">
        <v>60</v>
      </c>
      <c r="AZ239" s="9">
        <v>335003.88</v>
      </c>
      <c r="BA239" s="9">
        <v>110350.47</v>
      </c>
      <c r="BB239" s="11">
        <v>0.9</v>
      </c>
      <c r="BC239" s="11">
        <v>0.65638168102048</v>
      </c>
      <c r="BD239" s="11">
        <v>13.91</v>
      </c>
      <c r="BE239" s="11"/>
      <c r="BF239" s="7"/>
      <c r="BG239" s="4"/>
      <c r="BH239" s="7" t="s">
        <v>353</v>
      </c>
      <c r="BI239" s="7" t="s">
        <v>31</v>
      </c>
      <c r="BJ239" s="7" t="s">
        <v>8</v>
      </c>
      <c r="BK239" s="7" t="s">
        <v>1</v>
      </c>
      <c r="BL239" s="5" t="s">
        <v>7</v>
      </c>
      <c r="BM239" s="11">
        <v>80480.03</v>
      </c>
      <c r="BN239" s="5" t="s">
        <v>254</v>
      </c>
      <c r="BO239" s="11"/>
      <c r="BP239" s="12">
        <v>44754</v>
      </c>
      <c r="BQ239" s="12">
        <v>46580</v>
      </c>
      <c r="BR239" s="11">
        <v>303.67</v>
      </c>
      <c r="BS239" s="11">
        <v>0</v>
      </c>
      <c r="BT239" s="11">
        <v>230</v>
      </c>
    </row>
    <row r="240" spans="1:72" s="1" customFormat="1" ht="18.2" customHeight="1" x14ac:dyDescent="0.15">
      <c r="A240" s="13">
        <v>238</v>
      </c>
      <c r="B240" s="14" t="s">
        <v>27</v>
      </c>
      <c r="C240" s="14" t="s">
        <v>0</v>
      </c>
      <c r="D240" s="15">
        <v>45383</v>
      </c>
      <c r="E240" s="16" t="s">
        <v>855</v>
      </c>
      <c r="F240" s="17">
        <v>0</v>
      </c>
      <c r="G240" s="17">
        <v>0</v>
      </c>
      <c r="H240" s="18">
        <v>389460.6</v>
      </c>
      <c r="I240" s="18">
        <v>0</v>
      </c>
      <c r="J240" s="18">
        <v>0</v>
      </c>
      <c r="K240" s="18">
        <v>389460.6</v>
      </c>
      <c r="L240" s="18">
        <v>3479.93</v>
      </c>
      <c r="M240" s="18">
        <v>0</v>
      </c>
      <c r="N240" s="18">
        <v>0</v>
      </c>
      <c r="O240" s="18">
        <v>0</v>
      </c>
      <c r="P240" s="18">
        <v>3479.93</v>
      </c>
      <c r="Q240" s="18">
        <v>0</v>
      </c>
      <c r="R240" s="18">
        <v>0</v>
      </c>
      <c r="S240" s="18">
        <v>385980.67</v>
      </c>
      <c r="T240" s="18">
        <v>0</v>
      </c>
      <c r="U240" s="18">
        <v>3816.71</v>
      </c>
      <c r="V240" s="18">
        <v>0</v>
      </c>
      <c r="W240" s="18">
        <v>0</v>
      </c>
      <c r="X240" s="18">
        <v>3816.71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307.62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5.74</v>
      </c>
      <c r="AR240" s="18">
        <v>0</v>
      </c>
      <c r="AS240" s="18">
        <v>0</v>
      </c>
      <c r="AT240" s="18">
        <f>VLOOKUP(E240,[1]Aplicado!$C$807:$AL$1391,36,0)</f>
        <v>0</v>
      </c>
      <c r="AU240" s="18">
        <f t="shared" si="3"/>
        <v>7610</v>
      </c>
      <c r="AV240" s="18">
        <v>0</v>
      </c>
      <c r="AW240" s="18">
        <v>0</v>
      </c>
      <c r="AX240" s="19">
        <v>75</v>
      </c>
      <c r="AY240" s="19">
        <v>96</v>
      </c>
      <c r="AZ240" s="18">
        <v>408044.78</v>
      </c>
      <c r="BA240" s="18">
        <v>452609.4</v>
      </c>
      <c r="BB240" s="20">
        <v>0.9</v>
      </c>
      <c r="BC240" s="20">
        <v>0.76751080070365296</v>
      </c>
      <c r="BD240" s="20">
        <v>13.79</v>
      </c>
      <c r="BE240" s="20"/>
      <c r="BF240" s="16" t="s">
        <v>366</v>
      </c>
      <c r="BG240" s="13"/>
      <c r="BH240" s="16" t="s">
        <v>395</v>
      </c>
      <c r="BI240" s="16" t="s">
        <v>858</v>
      </c>
      <c r="BJ240" s="16" t="s">
        <v>8</v>
      </c>
      <c r="BK240" s="16" t="s">
        <v>1</v>
      </c>
      <c r="BL240" s="14" t="s">
        <v>7</v>
      </c>
      <c r="BM240" s="20">
        <v>385980.67</v>
      </c>
      <c r="BN240" s="14" t="s">
        <v>254</v>
      </c>
      <c r="BO240" s="20"/>
      <c r="BP240" s="21">
        <v>44754</v>
      </c>
      <c r="BQ240" s="21">
        <v>47676</v>
      </c>
      <c r="BR240" s="20">
        <v>0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351</v>
      </c>
      <c r="C241" s="5" t="s">
        <v>0</v>
      </c>
      <c r="D241" s="6">
        <v>45383</v>
      </c>
      <c r="E241" s="7" t="s">
        <v>856</v>
      </c>
      <c r="F241" s="8">
        <v>0</v>
      </c>
      <c r="G241" s="8">
        <v>0</v>
      </c>
      <c r="H241" s="9">
        <v>208218.32</v>
      </c>
      <c r="I241" s="9">
        <v>0</v>
      </c>
      <c r="J241" s="9">
        <v>0</v>
      </c>
      <c r="K241" s="9">
        <v>208218.32</v>
      </c>
      <c r="L241" s="9">
        <v>4471.58</v>
      </c>
      <c r="M241" s="9">
        <v>0</v>
      </c>
      <c r="N241" s="9">
        <v>0</v>
      </c>
      <c r="O241" s="9">
        <v>0</v>
      </c>
      <c r="P241" s="9">
        <v>4471.58</v>
      </c>
      <c r="Q241" s="9">
        <v>0</v>
      </c>
      <c r="R241" s="9">
        <v>0</v>
      </c>
      <c r="S241" s="9">
        <v>203746.74</v>
      </c>
      <c r="T241" s="9">
        <v>0</v>
      </c>
      <c r="U241" s="9">
        <v>2040.54</v>
      </c>
      <c r="V241" s="9">
        <v>0</v>
      </c>
      <c r="W241" s="9">
        <v>0</v>
      </c>
      <c r="X241" s="9">
        <v>2040.54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200.05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f>VLOOKUP(E241,[1]Aplicado!$C$807:$AL$1391,36,0)</f>
        <v>0</v>
      </c>
      <c r="AU241" s="9">
        <f t="shared" si="3"/>
        <v>6712.17</v>
      </c>
      <c r="AV241" s="9">
        <v>0</v>
      </c>
      <c r="AW241" s="9">
        <v>0</v>
      </c>
      <c r="AX241" s="10">
        <v>39</v>
      </c>
      <c r="AY241" s="10">
        <v>60</v>
      </c>
      <c r="AZ241" s="9">
        <v>212594.74</v>
      </c>
      <c r="BA241" s="9">
        <v>294354.96999999997</v>
      </c>
      <c r="BB241" s="11">
        <v>0.9</v>
      </c>
      <c r="BC241" s="11">
        <v>0.62296235731980298</v>
      </c>
      <c r="BD241" s="11">
        <v>13.91</v>
      </c>
      <c r="BE241" s="11"/>
      <c r="BF241" s="7"/>
      <c r="BG241" s="4"/>
      <c r="BH241" s="7" t="s">
        <v>387</v>
      </c>
      <c r="BI241" s="7" t="s">
        <v>136</v>
      </c>
      <c r="BJ241" s="7" t="s">
        <v>8</v>
      </c>
      <c r="BK241" s="7" t="s">
        <v>1</v>
      </c>
      <c r="BL241" s="5" t="s">
        <v>7</v>
      </c>
      <c r="BM241" s="11">
        <v>203746.74</v>
      </c>
      <c r="BN241" s="5" t="s">
        <v>254</v>
      </c>
      <c r="BO241" s="11"/>
      <c r="BP241" s="12">
        <v>44761</v>
      </c>
      <c r="BQ241" s="12">
        <v>46587</v>
      </c>
      <c r="BR241" s="11">
        <v>0</v>
      </c>
      <c r="BS241" s="11">
        <v>0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95</v>
      </c>
      <c r="C242" s="14" t="s">
        <v>0</v>
      </c>
      <c r="D242" s="15">
        <v>45383</v>
      </c>
      <c r="E242" s="16" t="s">
        <v>853</v>
      </c>
      <c r="F242" s="17">
        <v>0</v>
      </c>
      <c r="G242" s="17">
        <v>0</v>
      </c>
      <c r="H242" s="18">
        <v>270934.08</v>
      </c>
      <c r="I242" s="18">
        <v>0</v>
      </c>
      <c r="J242" s="18">
        <v>0</v>
      </c>
      <c r="K242" s="18">
        <v>270934.08</v>
      </c>
      <c r="L242" s="18">
        <v>1607.46</v>
      </c>
      <c r="M242" s="18">
        <v>0</v>
      </c>
      <c r="N242" s="18">
        <v>0</v>
      </c>
      <c r="O242" s="18">
        <v>0</v>
      </c>
      <c r="P242" s="18">
        <v>1607.46</v>
      </c>
      <c r="Q242" s="18">
        <v>0</v>
      </c>
      <c r="R242" s="18">
        <v>0</v>
      </c>
      <c r="S242" s="18">
        <v>269326.62</v>
      </c>
      <c r="T242" s="18">
        <v>0</v>
      </c>
      <c r="U242" s="18">
        <v>2655.15</v>
      </c>
      <c r="V242" s="18">
        <v>0</v>
      </c>
      <c r="W242" s="18">
        <v>0</v>
      </c>
      <c r="X242" s="18">
        <v>2655.15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203.89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0.5</v>
      </c>
      <c r="AR242" s="18">
        <v>0</v>
      </c>
      <c r="AS242" s="18">
        <v>0</v>
      </c>
      <c r="AT242" s="18">
        <f>VLOOKUP(E242,[1]Aplicado!$C$807:$AL$1391,36,0)</f>
        <v>0</v>
      </c>
      <c r="AU242" s="18">
        <f t="shared" si="3"/>
        <v>4467</v>
      </c>
      <c r="AV242" s="18">
        <v>0</v>
      </c>
      <c r="AW242" s="18">
        <v>0</v>
      </c>
      <c r="AX242" s="19">
        <v>99</v>
      </c>
      <c r="AY242" s="19">
        <v>120</v>
      </c>
      <c r="AZ242" s="18">
        <v>433000</v>
      </c>
      <c r="BA242" s="18">
        <v>300000</v>
      </c>
      <c r="BB242" s="20">
        <v>0.83</v>
      </c>
      <c r="BC242" s="20">
        <v>0.745136982</v>
      </c>
      <c r="BD242" s="20">
        <v>13.72</v>
      </c>
      <c r="BE242" s="20"/>
      <c r="BF242" s="16" t="s">
        <v>352</v>
      </c>
      <c r="BG242" s="13"/>
      <c r="BH242" s="16" t="s">
        <v>497</v>
      </c>
      <c r="BI242" s="16" t="s">
        <v>98</v>
      </c>
      <c r="BJ242" s="16" t="s">
        <v>8</v>
      </c>
      <c r="BK242" s="16" t="s">
        <v>1</v>
      </c>
      <c r="BL242" s="14" t="s">
        <v>7</v>
      </c>
      <c r="BM242" s="20">
        <v>269326.62</v>
      </c>
      <c r="BN242" s="14" t="s">
        <v>254</v>
      </c>
      <c r="BO242" s="20"/>
      <c r="BP242" s="21">
        <v>44763</v>
      </c>
      <c r="BQ242" s="21">
        <v>48416</v>
      </c>
      <c r="BR242" s="20">
        <v>0</v>
      </c>
      <c r="BS242" s="20">
        <v>0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351</v>
      </c>
      <c r="C243" s="5" t="s">
        <v>0</v>
      </c>
      <c r="D243" s="6">
        <v>45383</v>
      </c>
      <c r="E243" s="7" t="s">
        <v>860</v>
      </c>
      <c r="F243" s="8">
        <v>0</v>
      </c>
      <c r="G243" s="8">
        <v>0</v>
      </c>
      <c r="H243" s="9">
        <v>290530.02</v>
      </c>
      <c r="I243" s="9">
        <v>0</v>
      </c>
      <c r="J243" s="9">
        <v>0</v>
      </c>
      <c r="K243" s="9">
        <v>290530.02</v>
      </c>
      <c r="L243" s="9">
        <v>1707.62</v>
      </c>
      <c r="M243" s="9">
        <v>0</v>
      </c>
      <c r="N243" s="9">
        <v>0</v>
      </c>
      <c r="O243" s="9">
        <v>0</v>
      </c>
      <c r="P243" s="9">
        <v>1707.62</v>
      </c>
      <c r="Q243" s="9">
        <v>27.61</v>
      </c>
      <c r="R243" s="9">
        <v>0</v>
      </c>
      <c r="S243" s="9">
        <v>288794.78999999998</v>
      </c>
      <c r="T243" s="9">
        <v>0</v>
      </c>
      <c r="U243" s="9">
        <v>2846.92</v>
      </c>
      <c r="V243" s="9">
        <v>0</v>
      </c>
      <c r="W243" s="9">
        <v>0</v>
      </c>
      <c r="X243" s="9">
        <v>2846.92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217.85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f>VLOOKUP(E243,[1]Aplicado!$C$807:$AL$1391,36,0)</f>
        <v>0</v>
      </c>
      <c r="AU243" s="9">
        <f t="shared" si="3"/>
        <v>4800</v>
      </c>
      <c r="AV243" s="9">
        <v>0</v>
      </c>
      <c r="AW243" s="9">
        <v>0</v>
      </c>
      <c r="AX243" s="10">
        <v>100</v>
      </c>
      <c r="AY243" s="10">
        <v>120</v>
      </c>
      <c r="AZ243" s="9">
        <v>84240.17</v>
      </c>
      <c r="BA243" s="9">
        <v>320545.90999999997</v>
      </c>
      <c r="BB243" s="11">
        <v>0.89</v>
      </c>
      <c r="BC243" s="11">
        <v>0.80184259128434998</v>
      </c>
      <c r="BD243" s="11">
        <v>11.76</v>
      </c>
      <c r="BE243" s="11"/>
      <c r="BF243" s="7"/>
      <c r="BG243" s="4"/>
      <c r="BH243" s="7" t="s">
        <v>465</v>
      </c>
      <c r="BI243" s="7" t="s">
        <v>466</v>
      </c>
      <c r="BJ243" s="7" t="s">
        <v>8</v>
      </c>
      <c r="BK243" s="7" t="s">
        <v>1</v>
      </c>
      <c r="BL243" s="5" t="s">
        <v>7</v>
      </c>
      <c r="BM243" s="11">
        <v>288794.78999999998</v>
      </c>
      <c r="BN243" s="5" t="s">
        <v>254</v>
      </c>
      <c r="BO243" s="11"/>
      <c r="BP243" s="12">
        <v>44782</v>
      </c>
      <c r="BQ243" s="12">
        <v>48435</v>
      </c>
      <c r="BR243" s="11">
        <v>0</v>
      </c>
      <c r="BS243" s="11">
        <v>0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351</v>
      </c>
      <c r="C244" s="14" t="s">
        <v>0</v>
      </c>
      <c r="D244" s="15">
        <v>45383</v>
      </c>
      <c r="E244" s="16" t="s">
        <v>861</v>
      </c>
      <c r="F244" s="17">
        <v>0</v>
      </c>
      <c r="G244" s="17">
        <v>0</v>
      </c>
      <c r="H244" s="18">
        <v>251968.35</v>
      </c>
      <c r="I244" s="18">
        <v>0</v>
      </c>
      <c r="J244" s="18">
        <v>0</v>
      </c>
      <c r="K244" s="18">
        <v>251968.35</v>
      </c>
      <c r="L244" s="18">
        <v>5023.05</v>
      </c>
      <c r="M244" s="18">
        <v>0</v>
      </c>
      <c r="N244" s="18">
        <v>0</v>
      </c>
      <c r="O244" s="18">
        <v>0</v>
      </c>
      <c r="P244" s="18">
        <v>5023.05</v>
      </c>
      <c r="Q244" s="18">
        <v>0</v>
      </c>
      <c r="R244" s="18">
        <v>0</v>
      </c>
      <c r="S244" s="18">
        <v>246945.3</v>
      </c>
      <c r="T244" s="18">
        <v>0</v>
      </c>
      <c r="U244" s="18">
        <v>2469.29</v>
      </c>
      <c r="V244" s="18">
        <v>0</v>
      </c>
      <c r="W244" s="18">
        <v>0</v>
      </c>
      <c r="X244" s="18">
        <v>2469.29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230.17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f>VLOOKUP(E244,[1]Aplicado!$C$807:$AL$1391,36,0)</f>
        <v>0</v>
      </c>
      <c r="AU244" s="18">
        <f t="shared" si="3"/>
        <v>7722.51</v>
      </c>
      <c r="AV244" s="18">
        <v>0</v>
      </c>
      <c r="AW244" s="18">
        <v>0</v>
      </c>
      <c r="AX244" s="19">
        <v>40</v>
      </c>
      <c r="AY244" s="19">
        <v>60</v>
      </c>
      <c r="AZ244" s="18">
        <v>103454.77</v>
      </c>
      <c r="BA244" s="18">
        <v>338661.91</v>
      </c>
      <c r="BB244" s="20">
        <v>0.76</v>
      </c>
      <c r="BC244" s="20">
        <v>0.554176370174018</v>
      </c>
      <c r="BD244" s="20">
        <v>11.76</v>
      </c>
      <c r="BE244" s="20"/>
      <c r="BF244" s="16"/>
      <c r="BG244" s="13"/>
      <c r="BH244" s="16" t="s">
        <v>446</v>
      </c>
      <c r="BI244" s="16" t="s">
        <v>862</v>
      </c>
      <c r="BJ244" s="16" t="s">
        <v>8</v>
      </c>
      <c r="BK244" s="16" t="s">
        <v>1</v>
      </c>
      <c r="BL244" s="14" t="s">
        <v>7</v>
      </c>
      <c r="BM244" s="20">
        <v>246945.3</v>
      </c>
      <c r="BN244" s="14" t="s">
        <v>254</v>
      </c>
      <c r="BO244" s="20"/>
      <c r="BP244" s="21">
        <v>44783</v>
      </c>
      <c r="BQ244" s="21">
        <v>46609</v>
      </c>
      <c r="BR244" s="20">
        <v>0</v>
      </c>
      <c r="BS244" s="20">
        <v>0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95</v>
      </c>
      <c r="C245" s="5" t="s">
        <v>0</v>
      </c>
      <c r="D245" s="6">
        <v>45383</v>
      </c>
      <c r="E245" s="7" t="s">
        <v>863</v>
      </c>
      <c r="F245" s="8">
        <v>0</v>
      </c>
      <c r="G245" s="8">
        <v>0</v>
      </c>
      <c r="H245" s="9">
        <v>374028.46</v>
      </c>
      <c r="I245" s="9">
        <v>0</v>
      </c>
      <c r="J245" s="9">
        <v>0</v>
      </c>
      <c r="K245" s="9">
        <v>374028.46</v>
      </c>
      <c r="L245" s="9">
        <v>3066.83</v>
      </c>
      <c r="M245" s="9">
        <v>0</v>
      </c>
      <c r="N245" s="9">
        <v>0</v>
      </c>
      <c r="O245" s="9">
        <v>0</v>
      </c>
      <c r="P245" s="9">
        <v>0</v>
      </c>
      <c r="Q245" s="9">
        <v>45.22</v>
      </c>
      <c r="R245" s="9">
        <v>0</v>
      </c>
      <c r="S245" s="9">
        <v>373983.24</v>
      </c>
      <c r="T245" s="9">
        <v>0</v>
      </c>
      <c r="U245" s="9">
        <v>3693.38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3693.38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45.22</v>
      </c>
      <c r="AT245" s="9">
        <f>VLOOKUP(E245,[1]Aplicado!$C$807:$AL$1391,36,0)</f>
        <v>0</v>
      </c>
      <c r="AU245" s="9">
        <f t="shared" si="3"/>
        <v>0</v>
      </c>
      <c r="AV245" s="9">
        <v>3066.83</v>
      </c>
      <c r="AW245" s="9">
        <v>3693.38</v>
      </c>
      <c r="AX245" s="10">
        <v>83</v>
      </c>
      <c r="AY245" s="10">
        <v>103</v>
      </c>
      <c r="AZ245" s="9">
        <v>104499.94</v>
      </c>
      <c r="BA245" s="9">
        <v>437183.33</v>
      </c>
      <c r="BB245" s="11">
        <v>0.85</v>
      </c>
      <c r="BC245" s="11">
        <v>0.72712231273777095</v>
      </c>
      <c r="BD245" s="11">
        <v>11.76</v>
      </c>
      <c r="BE245" s="11"/>
      <c r="BF245" s="7" t="s">
        <v>352</v>
      </c>
      <c r="BG245" s="4"/>
      <c r="BH245" s="7" t="s">
        <v>422</v>
      </c>
      <c r="BI245" s="7" t="s">
        <v>424</v>
      </c>
      <c r="BJ245" s="7" t="s">
        <v>8</v>
      </c>
      <c r="BK245" s="7" t="s">
        <v>1</v>
      </c>
      <c r="BL245" s="5" t="s">
        <v>7</v>
      </c>
      <c r="BM245" s="11">
        <v>373983.24</v>
      </c>
      <c r="BN245" s="5" t="s">
        <v>254</v>
      </c>
      <c r="BO245" s="11"/>
      <c r="BP245" s="12">
        <v>44788</v>
      </c>
      <c r="BQ245" s="12">
        <v>47922</v>
      </c>
      <c r="BR245" s="11">
        <v>297.13</v>
      </c>
      <c r="BS245" s="11">
        <v>0</v>
      </c>
      <c r="BT245" s="11">
        <v>230</v>
      </c>
    </row>
    <row r="246" spans="1:72" s="1" customFormat="1" ht="18.2" customHeight="1" x14ac:dyDescent="0.15">
      <c r="A246" s="13">
        <v>244</v>
      </c>
      <c r="B246" s="14" t="s">
        <v>351</v>
      </c>
      <c r="C246" s="14" t="s">
        <v>0</v>
      </c>
      <c r="D246" s="15">
        <v>45383</v>
      </c>
      <c r="E246" s="16" t="s">
        <v>864</v>
      </c>
      <c r="F246" s="17">
        <v>0</v>
      </c>
      <c r="G246" s="17">
        <v>0</v>
      </c>
      <c r="H246" s="18">
        <v>147659.48000000001</v>
      </c>
      <c r="I246" s="18">
        <v>0</v>
      </c>
      <c r="J246" s="18">
        <v>0</v>
      </c>
      <c r="K246" s="18">
        <v>147659.48000000001</v>
      </c>
      <c r="L246" s="18">
        <v>3821.12</v>
      </c>
      <c r="M246" s="18">
        <v>0</v>
      </c>
      <c r="N246" s="18">
        <v>0</v>
      </c>
      <c r="O246" s="18">
        <v>0</v>
      </c>
      <c r="P246" s="18">
        <v>3821.12</v>
      </c>
      <c r="Q246" s="18">
        <v>5375.73</v>
      </c>
      <c r="R246" s="18">
        <v>0</v>
      </c>
      <c r="S246" s="18">
        <v>138462.63</v>
      </c>
      <c r="T246" s="18">
        <v>0</v>
      </c>
      <c r="U246" s="18">
        <v>1394.38</v>
      </c>
      <c r="V246" s="18">
        <v>0</v>
      </c>
      <c r="W246" s="18">
        <v>0</v>
      </c>
      <c r="X246" s="18">
        <v>1394.38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160.22999999999999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f>VLOOKUP(E246,[1]Aplicado!$C$807:$AL$1391,36,0)</f>
        <v>0</v>
      </c>
      <c r="AU246" s="18">
        <f t="shared" si="3"/>
        <v>10751.46</v>
      </c>
      <c r="AV246" s="18">
        <v>0</v>
      </c>
      <c r="AW246" s="18">
        <v>0</v>
      </c>
      <c r="AX246" s="19">
        <v>40</v>
      </c>
      <c r="AY246" s="19">
        <v>60</v>
      </c>
      <c r="AZ246" s="18">
        <v>71500</v>
      </c>
      <c r="BA246" s="18">
        <v>235746.38</v>
      </c>
      <c r="BB246" s="20">
        <v>0.9</v>
      </c>
      <c r="BC246" s="20">
        <v>0.52860352298940905</v>
      </c>
      <c r="BD246" s="20">
        <v>11.76</v>
      </c>
      <c r="BE246" s="20"/>
      <c r="BF246" s="16"/>
      <c r="BG246" s="13"/>
      <c r="BH246" s="16" t="s">
        <v>353</v>
      </c>
      <c r="BI246" s="16" t="s">
        <v>354</v>
      </c>
      <c r="BJ246" s="16" t="s">
        <v>8</v>
      </c>
      <c r="BK246" s="16" t="s">
        <v>1</v>
      </c>
      <c r="BL246" s="14" t="s">
        <v>7</v>
      </c>
      <c r="BM246" s="20">
        <v>138462.63</v>
      </c>
      <c r="BN246" s="14" t="s">
        <v>254</v>
      </c>
      <c r="BO246" s="20"/>
      <c r="BP246" s="21">
        <v>44783</v>
      </c>
      <c r="BQ246" s="21">
        <v>46609</v>
      </c>
      <c r="BR246" s="20">
        <v>0</v>
      </c>
      <c r="BS246" s="20">
        <v>0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351</v>
      </c>
      <c r="C247" s="5" t="s">
        <v>0</v>
      </c>
      <c r="D247" s="6">
        <v>45383</v>
      </c>
      <c r="E247" s="7" t="s">
        <v>865</v>
      </c>
      <c r="F247" s="8">
        <v>0</v>
      </c>
      <c r="G247" s="8">
        <v>0</v>
      </c>
      <c r="H247" s="9">
        <v>221894.43</v>
      </c>
      <c r="I247" s="9">
        <v>0</v>
      </c>
      <c r="J247" s="9">
        <v>0</v>
      </c>
      <c r="K247" s="9">
        <v>221894.43</v>
      </c>
      <c r="L247" s="9">
        <v>5678.02</v>
      </c>
      <c r="M247" s="9">
        <v>0</v>
      </c>
      <c r="N247" s="9">
        <v>0</v>
      </c>
      <c r="O247" s="9">
        <v>0</v>
      </c>
      <c r="P247" s="9">
        <v>5678.02</v>
      </c>
      <c r="Q247" s="9">
        <v>0</v>
      </c>
      <c r="R247" s="9">
        <v>0</v>
      </c>
      <c r="S247" s="9">
        <v>216216.41</v>
      </c>
      <c r="T247" s="9">
        <v>0</v>
      </c>
      <c r="U247" s="9">
        <v>2174.5700000000002</v>
      </c>
      <c r="V247" s="9">
        <v>0</v>
      </c>
      <c r="W247" s="9">
        <v>0</v>
      </c>
      <c r="X247" s="9">
        <v>2174.5700000000002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241.25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6.16</v>
      </c>
      <c r="AR247" s="9">
        <v>0</v>
      </c>
      <c r="AS247" s="9">
        <v>0</v>
      </c>
      <c r="AT247" s="9">
        <f>VLOOKUP(E247,[1]Aplicado!$C$807:$AL$1391,36,0)</f>
        <v>0</v>
      </c>
      <c r="AU247" s="9">
        <f t="shared" si="3"/>
        <v>8100</v>
      </c>
      <c r="AV247" s="9">
        <v>0</v>
      </c>
      <c r="AW247" s="9">
        <v>0</v>
      </c>
      <c r="AX247" s="10">
        <v>40</v>
      </c>
      <c r="AY247" s="10">
        <v>60</v>
      </c>
      <c r="AZ247" s="9">
        <v>88000</v>
      </c>
      <c r="BA247" s="9">
        <v>354945.75</v>
      </c>
      <c r="BB247" s="11">
        <v>0.9</v>
      </c>
      <c r="BC247" s="11">
        <v>0.54823805891463695</v>
      </c>
      <c r="BD247" s="11">
        <v>11.76</v>
      </c>
      <c r="BE247" s="11"/>
      <c r="BF247" s="7"/>
      <c r="BG247" s="4"/>
      <c r="BH247" s="7" t="s">
        <v>387</v>
      </c>
      <c r="BI247" s="7" t="s">
        <v>388</v>
      </c>
      <c r="BJ247" s="7" t="s">
        <v>8</v>
      </c>
      <c r="BK247" s="7" t="s">
        <v>1</v>
      </c>
      <c r="BL247" s="5" t="s">
        <v>7</v>
      </c>
      <c r="BM247" s="11">
        <v>216216.41</v>
      </c>
      <c r="BN247" s="5" t="s">
        <v>254</v>
      </c>
      <c r="BO247" s="11"/>
      <c r="BP247" s="12">
        <v>44788</v>
      </c>
      <c r="BQ247" s="12">
        <v>46614</v>
      </c>
      <c r="BR247" s="11">
        <v>0</v>
      </c>
      <c r="BS247" s="11">
        <v>0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351</v>
      </c>
      <c r="C248" s="14" t="s">
        <v>0</v>
      </c>
      <c r="D248" s="15">
        <v>45383</v>
      </c>
      <c r="E248" s="16" t="s">
        <v>866</v>
      </c>
      <c r="F248" s="17">
        <v>1</v>
      </c>
      <c r="G248" s="17">
        <v>0</v>
      </c>
      <c r="H248" s="18">
        <v>164871.79</v>
      </c>
      <c r="I248" s="18">
        <v>3254.28</v>
      </c>
      <c r="J248" s="18">
        <v>0</v>
      </c>
      <c r="K248" s="18">
        <v>168126.07</v>
      </c>
      <c r="L248" s="18">
        <v>3286.17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168126.07</v>
      </c>
      <c r="T248" s="18">
        <v>1647.35</v>
      </c>
      <c r="U248" s="18">
        <v>1615.46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3262.81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f>VLOOKUP(E248,[1]Aplicado!$C$807:$AL$1391,36,0)</f>
        <v>0</v>
      </c>
      <c r="AU248" s="18">
        <f t="shared" si="3"/>
        <v>0</v>
      </c>
      <c r="AV248" s="18">
        <v>6540.45</v>
      </c>
      <c r="AW248" s="18">
        <v>3262.81</v>
      </c>
      <c r="AX248" s="19">
        <v>40</v>
      </c>
      <c r="AY248" s="19">
        <v>60</v>
      </c>
      <c r="AZ248" s="18">
        <v>88000</v>
      </c>
      <c r="BA248" s="18">
        <v>221559.12</v>
      </c>
      <c r="BB248" s="20">
        <v>0.8</v>
      </c>
      <c r="BC248" s="20">
        <v>0.60706531060423097</v>
      </c>
      <c r="BD248" s="20">
        <v>11.76</v>
      </c>
      <c r="BE248" s="20"/>
      <c r="BF248" s="16"/>
      <c r="BG248" s="13"/>
      <c r="BH248" s="16" t="s">
        <v>433</v>
      </c>
      <c r="BI248" s="16" t="s">
        <v>434</v>
      </c>
      <c r="BJ248" s="16" t="s">
        <v>8</v>
      </c>
      <c r="BK248" s="16" t="s">
        <v>358</v>
      </c>
      <c r="BL248" s="14" t="s">
        <v>7</v>
      </c>
      <c r="BM248" s="20">
        <v>168126.07</v>
      </c>
      <c r="BN248" s="14" t="s">
        <v>254</v>
      </c>
      <c r="BO248" s="20"/>
      <c r="BP248" s="21">
        <v>44788</v>
      </c>
      <c r="BQ248" s="21">
        <v>46614</v>
      </c>
      <c r="BR248" s="20">
        <v>616.47</v>
      </c>
      <c r="BS248" s="20">
        <v>0</v>
      </c>
      <c r="BT248" s="20">
        <v>230</v>
      </c>
    </row>
    <row r="249" spans="1:72" s="1" customFormat="1" ht="18.2" customHeight="1" x14ac:dyDescent="0.15">
      <c r="A249" s="4">
        <v>247</v>
      </c>
      <c r="B249" s="5" t="s">
        <v>351</v>
      </c>
      <c r="C249" s="5" t="s">
        <v>0</v>
      </c>
      <c r="D249" s="6">
        <v>45383</v>
      </c>
      <c r="E249" s="7" t="s">
        <v>867</v>
      </c>
      <c r="F249" s="8">
        <v>0</v>
      </c>
      <c r="G249" s="8">
        <v>0</v>
      </c>
      <c r="H249" s="9">
        <v>237918.51</v>
      </c>
      <c r="I249" s="9">
        <v>0</v>
      </c>
      <c r="J249" s="9">
        <v>0</v>
      </c>
      <c r="K249" s="9">
        <v>237918.51</v>
      </c>
      <c r="L249" s="9">
        <v>2708.25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237918.51</v>
      </c>
      <c r="T249" s="9">
        <v>0</v>
      </c>
      <c r="U249" s="9">
        <v>2331.37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2331.37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7.48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7.48</v>
      </c>
      <c r="AT249" s="9">
        <f>VLOOKUP(E249,[1]Aplicado!$C$807:$AL$1391,36,0)</f>
        <v>0</v>
      </c>
      <c r="AU249" s="9">
        <f t="shared" si="3"/>
        <v>0</v>
      </c>
      <c r="AV249" s="9">
        <v>2708.25</v>
      </c>
      <c r="AW249" s="9">
        <v>2331.37</v>
      </c>
      <c r="AX249" s="10">
        <v>65</v>
      </c>
      <c r="AY249" s="10">
        <v>85</v>
      </c>
      <c r="AZ249" s="9">
        <v>77165.570000000007</v>
      </c>
      <c r="BA249" s="9">
        <v>289773.38</v>
      </c>
      <c r="BB249" s="11">
        <v>0.9</v>
      </c>
      <c r="BC249" s="11">
        <v>0.73894523713669003</v>
      </c>
      <c r="BD249" s="11">
        <v>11.76</v>
      </c>
      <c r="BE249" s="11"/>
      <c r="BF249" s="7"/>
      <c r="BG249" s="4"/>
      <c r="BH249" s="7" t="s">
        <v>418</v>
      </c>
      <c r="BI249" s="7" t="s">
        <v>429</v>
      </c>
      <c r="BJ249" s="7" t="s">
        <v>8</v>
      </c>
      <c r="BK249" s="7" t="s">
        <v>1</v>
      </c>
      <c r="BL249" s="5" t="s">
        <v>7</v>
      </c>
      <c r="BM249" s="11">
        <v>237918.51</v>
      </c>
      <c r="BN249" s="5" t="s">
        <v>254</v>
      </c>
      <c r="BO249" s="11"/>
      <c r="BP249" s="12">
        <v>44795</v>
      </c>
      <c r="BQ249" s="12">
        <v>47383</v>
      </c>
      <c r="BR249" s="11">
        <v>189.46</v>
      </c>
      <c r="BS249" s="11">
        <v>0</v>
      </c>
      <c r="BT249" s="11">
        <v>230</v>
      </c>
    </row>
    <row r="250" spans="1:72" s="1" customFormat="1" ht="18.2" customHeight="1" x14ac:dyDescent="0.15">
      <c r="A250" s="13">
        <v>248</v>
      </c>
      <c r="B250" s="14" t="s">
        <v>351</v>
      </c>
      <c r="C250" s="14" t="s">
        <v>0</v>
      </c>
      <c r="D250" s="15">
        <v>45383</v>
      </c>
      <c r="E250" s="16" t="s">
        <v>868</v>
      </c>
      <c r="F250" s="17">
        <v>0</v>
      </c>
      <c r="G250" s="17">
        <v>0</v>
      </c>
      <c r="H250" s="18">
        <v>411381.51</v>
      </c>
      <c r="I250" s="18">
        <v>0</v>
      </c>
      <c r="J250" s="18">
        <v>0</v>
      </c>
      <c r="K250" s="18">
        <v>411381.51</v>
      </c>
      <c r="L250" s="18">
        <v>4037.46</v>
      </c>
      <c r="M250" s="18">
        <v>0</v>
      </c>
      <c r="N250" s="18">
        <v>0</v>
      </c>
      <c r="O250" s="18">
        <v>0</v>
      </c>
      <c r="P250" s="18">
        <v>4037.46</v>
      </c>
      <c r="Q250" s="18">
        <v>0</v>
      </c>
      <c r="R250" s="18">
        <v>0</v>
      </c>
      <c r="S250" s="18">
        <v>407344.05</v>
      </c>
      <c r="T250" s="18">
        <v>0</v>
      </c>
      <c r="U250" s="18">
        <v>4031.54</v>
      </c>
      <c r="V250" s="18">
        <v>0</v>
      </c>
      <c r="W250" s="18">
        <v>0</v>
      </c>
      <c r="X250" s="18">
        <v>4031.54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326.95999999999998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f>VLOOKUP(E250,[1]Aplicado!$C$807:$AL$1391,36,0)</f>
        <v>0</v>
      </c>
      <c r="AU250" s="18">
        <f t="shared" si="3"/>
        <v>8395.9599999999991</v>
      </c>
      <c r="AV250" s="18">
        <v>0</v>
      </c>
      <c r="AW250" s="18">
        <v>0</v>
      </c>
      <c r="AX250" s="19">
        <v>70</v>
      </c>
      <c r="AY250" s="19">
        <v>90</v>
      </c>
      <c r="AZ250" s="18">
        <v>123882.27</v>
      </c>
      <c r="BA250" s="18">
        <v>481064.66</v>
      </c>
      <c r="BB250" s="20">
        <v>0.9</v>
      </c>
      <c r="BC250" s="20">
        <v>0.76207976906888097</v>
      </c>
      <c r="BD250" s="20">
        <v>11.76</v>
      </c>
      <c r="BE250" s="20"/>
      <c r="BF250" s="16" t="s">
        <v>352</v>
      </c>
      <c r="BG250" s="13"/>
      <c r="BH250" s="16" t="s">
        <v>392</v>
      </c>
      <c r="BI250" s="16" t="s">
        <v>458</v>
      </c>
      <c r="BJ250" s="16" t="s">
        <v>8</v>
      </c>
      <c r="BK250" s="16" t="s">
        <v>1</v>
      </c>
      <c r="BL250" s="14" t="s">
        <v>7</v>
      </c>
      <c r="BM250" s="20">
        <v>407344.05</v>
      </c>
      <c r="BN250" s="14" t="s">
        <v>254</v>
      </c>
      <c r="BO250" s="20"/>
      <c r="BP250" s="21">
        <v>44796</v>
      </c>
      <c r="BQ250" s="21">
        <v>47537</v>
      </c>
      <c r="BR250" s="20">
        <v>0</v>
      </c>
      <c r="BS250" s="20">
        <v>0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27</v>
      </c>
      <c r="C251" s="5" t="s">
        <v>0</v>
      </c>
      <c r="D251" s="6">
        <v>45383</v>
      </c>
      <c r="E251" s="7" t="s">
        <v>871</v>
      </c>
      <c r="F251" s="8">
        <v>0</v>
      </c>
      <c r="G251" s="8">
        <v>0</v>
      </c>
      <c r="H251" s="9">
        <v>201459.37</v>
      </c>
      <c r="I251" s="9">
        <v>0</v>
      </c>
      <c r="J251" s="9">
        <v>0</v>
      </c>
      <c r="K251" s="9">
        <v>201459.37</v>
      </c>
      <c r="L251" s="9">
        <v>3893.82</v>
      </c>
      <c r="M251" s="9">
        <v>0</v>
      </c>
      <c r="N251" s="9">
        <v>0</v>
      </c>
      <c r="O251" s="9">
        <v>0</v>
      </c>
      <c r="P251" s="9">
        <v>3893.82</v>
      </c>
      <c r="Q251" s="9">
        <v>0</v>
      </c>
      <c r="R251" s="9">
        <v>0</v>
      </c>
      <c r="S251" s="9">
        <v>197565.55</v>
      </c>
      <c r="T251" s="9">
        <v>0</v>
      </c>
      <c r="U251" s="9">
        <v>1989.41</v>
      </c>
      <c r="V251" s="9">
        <v>0</v>
      </c>
      <c r="W251" s="9">
        <v>0</v>
      </c>
      <c r="X251" s="9">
        <v>1989.41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180.37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f>VLOOKUP(E251,[1]Aplicado!$C$807:$AL$1391,36,0)</f>
        <v>0</v>
      </c>
      <c r="AU251" s="9">
        <f t="shared" si="3"/>
        <v>6063.6</v>
      </c>
      <c r="AV251" s="9">
        <v>0</v>
      </c>
      <c r="AW251" s="9">
        <v>0</v>
      </c>
      <c r="AX251" s="10">
        <v>42</v>
      </c>
      <c r="AY251" s="10">
        <v>60</v>
      </c>
      <c r="AZ251" s="9">
        <v>84806</v>
      </c>
      <c r="BA251" s="9">
        <v>265384</v>
      </c>
      <c r="BB251" s="11">
        <v>0.89</v>
      </c>
      <c r="BC251" s="11">
        <v>0.66256194608567198</v>
      </c>
      <c r="BD251" s="11">
        <v>11.85</v>
      </c>
      <c r="BE251" s="11"/>
      <c r="BF251" s="7"/>
      <c r="BG251" s="4"/>
      <c r="BH251" s="7" t="s">
        <v>353</v>
      </c>
      <c r="BI251" s="7" t="s">
        <v>876</v>
      </c>
      <c r="BJ251" s="7" t="s">
        <v>8</v>
      </c>
      <c r="BK251" s="7" t="s">
        <v>1</v>
      </c>
      <c r="BL251" s="5" t="s">
        <v>7</v>
      </c>
      <c r="BM251" s="11">
        <v>197565.55</v>
      </c>
      <c r="BN251" s="5" t="s">
        <v>254</v>
      </c>
      <c r="BO251" s="11"/>
      <c r="BP251" s="12">
        <v>44814</v>
      </c>
      <c r="BQ251" s="12">
        <v>46640</v>
      </c>
      <c r="BR251" s="11">
        <v>0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351</v>
      </c>
      <c r="C252" s="14" t="s">
        <v>0</v>
      </c>
      <c r="D252" s="15">
        <v>45383</v>
      </c>
      <c r="E252" s="16" t="s">
        <v>874</v>
      </c>
      <c r="F252" s="17">
        <v>6</v>
      </c>
      <c r="G252" s="17">
        <v>6</v>
      </c>
      <c r="H252" s="18">
        <v>130386.07</v>
      </c>
      <c r="I252" s="18">
        <v>16630.580000000002</v>
      </c>
      <c r="J252" s="18">
        <v>0</v>
      </c>
      <c r="K252" s="18">
        <v>147016.65</v>
      </c>
      <c r="L252" s="18">
        <v>2519.67</v>
      </c>
      <c r="M252" s="18">
        <v>0</v>
      </c>
      <c r="N252" s="18">
        <v>0</v>
      </c>
      <c r="O252" s="18">
        <v>2145.67</v>
      </c>
      <c r="P252" s="18">
        <v>0</v>
      </c>
      <c r="Q252" s="18">
        <v>0</v>
      </c>
      <c r="R252" s="18">
        <v>0</v>
      </c>
      <c r="S252" s="18">
        <v>144870.98000000001</v>
      </c>
      <c r="T252" s="18">
        <v>8255.65</v>
      </c>
      <c r="U252" s="18">
        <v>1287.3399999999999</v>
      </c>
      <c r="V252" s="18">
        <v>0</v>
      </c>
      <c r="W252" s="18">
        <v>1431.6</v>
      </c>
      <c r="X252" s="18">
        <v>0</v>
      </c>
      <c r="Y252" s="18">
        <v>0</v>
      </c>
      <c r="Z252" s="18">
        <v>0</v>
      </c>
      <c r="AA252" s="18">
        <v>8111.39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230</v>
      </c>
      <c r="AN252" s="18">
        <v>0</v>
      </c>
      <c r="AO252" s="18">
        <v>0</v>
      </c>
      <c r="AP252" s="18">
        <v>116.73</v>
      </c>
      <c r="AQ252" s="18">
        <v>0</v>
      </c>
      <c r="AR252" s="18">
        <v>0</v>
      </c>
      <c r="AS252" s="18">
        <v>0</v>
      </c>
      <c r="AT252" s="18">
        <f>VLOOKUP(E252,[1]Aplicado!$C$807:$AL$1391,36,0)</f>
        <v>0</v>
      </c>
      <c r="AU252" s="18">
        <f t="shared" si="3"/>
        <v>3924</v>
      </c>
      <c r="AV252" s="18">
        <v>17004.580000000002</v>
      </c>
      <c r="AW252" s="18">
        <v>8111.39</v>
      </c>
      <c r="AX252" s="19">
        <v>42</v>
      </c>
      <c r="AY252" s="19">
        <v>60</v>
      </c>
      <c r="AZ252" s="18">
        <v>79200</v>
      </c>
      <c r="BA252" s="18">
        <v>171729</v>
      </c>
      <c r="BB252" s="20">
        <v>0.9</v>
      </c>
      <c r="BC252" s="20">
        <v>0.75924207326659998</v>
      </c>
      <c r="BD252" s="20">
        <v>11.85</v>
      </c>
      <c r="BE252" s="20"/>
      <c r="BF252" s="16"/>
      <c r="BG252" s="13"/>
      <c r="BH252" s="16" t="s">
        <v>391</v>
      </c>
      <c r="BI252" s="16" t="s">
        <v>116</v>
      </c>
      <c r="BJ252" s="16" t="s">
        <v>8</v>
      </c>
      <c r="BK252" s="16" t="s">
        <v>358</v>
      </c>
      <c r="BL252" s="14" t="s">
        <v>7</v>
      </c>
      <c r="BM252" s="20">
        <v>144870.98000000001</v>
      </c>
      <c r="BN252" s="14" t="s">
        <v>254</v>
      </c>
      <c r="BO252" s="20"/>
      <c r="BP252" s="21">
        <v>44818</v>
      </c>
      <c r="BQ252" s="21">
        <v>46644</v>
      </c>
      <c r="BR252" s="20">
        <v>2080.38</v>
      </c>
      <c r="BS252" s="20">
        <v>0</v>
      </c>
      <c r="BT252" s="20">
        <v>230</v>
      </c>
    </row>
    <row r="253" spans="1:72" s="1" customFormat="1" ht="18.2" customHeight="1" x14ac:dyDescent="0.15">
      <c r="A253" s="4">
        <v>251</v>
      </c>
      <c r="B253" s="5" t="s">
        <v>351</v>
      </c>
      <c r="C253" s="5" t="s">
        <v>0</v>
      </c>
      <c r="D253" s="6">
        <v>45383</v>
      </c>
      <c r="E253" s="7" t="s">
        <v>872</v>
      </c>
      <c r="F253" s="8">
        <v>0</v>
      </c>
      <c r="G253" s="8">
        <v>0</v>
      </c>
      <c r="H253" s="9">
        <v>344329.62</v>
      </c>
      <c r="I253" s="9">
        <v>0</v>
      </c>
      <c r="J253" s="9">
        <v>0</v>
      </c>
      <c r="K253" s="9">
        <v>344329.62</v>
      </c>
      <c r="L253" s="9">
        <v>1971.66</v>
      </c>
      <c r="M253" s="9">
        <v>0</v>
      </c>
      <c r="N253" s="9">
        <v>0</v>
      </c>
      <c r="O253" s="9">
        <v>0</v>
      </c>
      <c r="P253" s="9">
        <v>1971.66</v>
      </c>
      <c r="Q253" s="9">
        <v>0</v>
      </c>
      <c r="R253" s="9">
        <v>0</v>
      </c>
      <c r="S253" s="9">
        <v>342357.96</v>
      </c>
      <c r="T253" s="9">
        <v>0</v>
      </c>
      <c r="U253" s="9">
        <v>3400.25</v>
      </c>
      <c r="V253" s="9">
        <v>0</v>
      </c>
      <c r="W253" s="9">
        <v>0</v>
      </c>
      <c r="X253" s="9">
        <v>3400.25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256.02999999999997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f>VLOOKUP(E253,[1]Aplicado!$C$807:$AL$1391,36,0)</f>
        <v>0</v>
      </c>
      <c r="AU253" s="9">
        <f t="shared" si="3"/>
        <v>5627.94</v>
      </c>
      <c r="AV253" s="9">
        <v>0</v>
      </c>
      <c r="AW253" s="9">
        <v>0</v>
      </c>
      <c r="AX253" s="10">
        <v>102</v>
      </c>
      <c r="AY253" s="10">
        <v>120</v>
      </c>
      <c r="AZ253" s="9">
        <v>116809.47</v>
      </c>
      <c r="BA253" s="9">
        <v>376698</v>
      </c>
      <c r="BB253" s="11">
        <v>0.75</v>
      </c>
      <c r="BC253" s="11">
        <v>0.68162950161668001</v>
      </c>
      <c r="BD253" s="11">
        <v>11.85</v>
      </c>
      <c r="BE253" s="11"/>
      <c r="BF253" s="7"/>
      <c r="BG253" s="4"/>
      <c r="BH253" s="7" t="s">
        <v>398</v>
      </c>
      <c r="BI253" s="7" t="s">
        <v>684</v>
      </c>
      <c r="BJ253" s="7" t="s">
        <v>8</v>
      </c>
      <c r="BK253" s="7" t="s">
        <v>1</v>
      </c>
      <c r="BL253" s="5" t="s">
        <v>7</v>
      </c>
      <c r="BM253" s="11">
        <v>342357.96</v>
      </c>
      <c r="BN253" s="5" t="s">
        <v>254</v>
      </c>
      <c r="BO253" s="11"/>
      <c r="BP253" s="12">
        <v>44827</v>
      </c>
      <c r="BQ253" s="12">
        <v>48480</v>
      </c>
      <c r="BR253" s="11">
        <v>0</v>
      </c>
      <c r="BS253" s="11">
        <v>0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351</v>
      </c>
      <c r="C254" s="14" t="s">
        <v>0</v>
      </c>
      <c r="D254" s="15">
        <v>45383</v>
      </c>
      <c r="E254" s="16" t="s">
        <v>870</v>
      </c>
      <c r="F254" s="17">
        <v>0</v>
      </c>
      <c r="G254" s="17">
        <v>0</v>
      </c>
      <c r="H254" s="18">
        <v>330222.24</v>
      </c>
      <c r="I254" s="18">
        <v>0</v>
      </c>
      <c r="J254" s="18">
        <v>0</v>
      </c>
      <c r="K254" s="18">
        <v>330222.24</v>
      </c>
      <c r="L254" s="18">
        <v>3108.7</v>
      </c>
      <c r="M254" s="18">
        <v>0</v>
      </c>
      <c r="N254" s="18">
        <v>0</v>
      </c>
      <c r="O254" s="18">
        <v>0</v>
      </c>
      <c r="P254" s="18">
        <v>3108.7</v>
      </c>
      <c r="Q254" s="18">
        <v>0</v>
      </c>
      <c r="R254" s="18">
        <v>0</v>
      </c>
      <c r="S254" s="18">
        <v>327113.53999999998</v>
      </c>
      <c r="T254" s="18">
        <v>0</v>
      </c>
      <c r="U254" s="18">
        <v>3260.94</v>
      </c>
      <c r="V254" s="18">
        <v>0</v>
      </c>
      <c r="W254" s="18">
        <v>0</v>
      </c>
      <c r="X254" s="18">
        <v>3260.94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259.12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0.24</v>
      </c>
      <c r="AR254" s="18">
        <v>0</v>
      </c>
      <c r="AS254" s="18">
        <v>0</v>
      </c>
      <c r="AT254" s="18">
        <f>VLOOKUP(E254,[1]Aplicado!$C$807:$AL$1391,36,0)</f>
        <v>0</v>
      </c>
      <c r="AU254" s="18">
        <f t="shared" si="3"/>
        <v>6629</v>
      </c>
      <c r="AV254" s="18">
        <v>0</v>
      </c>
      <c r="AW254" s="18">
        <v>0</v>
      </c>
      <c r="AX254" s="19">
        <v>73</v>
      </c>
      <c r="AY254" s="19">
        <v>91</v>
      </c>
      <c r="AZ254" s="18">
        <v>97644.28</v>
      </c>
      <c r="BA254" s="18">
        <v>381258</v>
      </c>
      <c r="BB254" s="20">
        <v>0.9</v>
      </c>
      <c r="BC254" s="20">
        <v>0.77218625182946998</v>
      </c>
      <c r="BD254" s="20">
        <v>11.85</v>
      </c>
      <c r="BE254" s="20"/>
      <c r="BF254" s="16"/>
      <c r="BG254" s="13"/>
      <c r="BH254" s="16" t="s">
        <v>422</v>
      </c>
      <c r="BI254" s="16" t="s">
        <v>424</v>
      </c>
      <c r="BJ254" s="16" t="s">
        <v>8</v>
      </c>
      <c r="BK254" s="16" t="s">
        <v>1</v>
      </c>
      <c r="BL254" s="14" t="s">
        <v>7</v>
      </c>
      <c r="BM254" s="20">
        <v>327113.53999999998</v>
      </c>
      <c r="BN254" s="14" t="s">
        <v>254</v>
      </c>
      <c r="BO254" s="20"/>
      <c r="BP254" s="21">
        <v>44827</v>
      </c>
      <c r="BQ254" s="21">
        <v>47596</v>
      </c>
      <c r="BR254" s="20">
        <v>0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351</v>
      </c>
      <c r="C255" s="5" t="s">
        <v>0</v>
      </c>
      <c r="D255" s="6">
        <v>45383</v>
      </c>
      <c r="E255" s="7" t="s">
        <v>869</v>
      </c>
      <c r="F255" s="8">
        <v>0</v>
      </c>
      <c r="G255" s="8">
        <v>0</v>
      </c>
      <c r="H255" s="9">
        <v>186070.64</v>
      </c>
      <c r="I255" s="9">
        <v>0</v>
      </c>
      <c r="J255" s="9">
        <v>0</v>
      </c>
      <c r="K255" s="9">
        <v>186070.64</v>
      </c>
      <c r="L255" s="9">
        <v>3596.38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186070.64</v>
      </c>
      <c r="T255" s="9">
        <v>0</v>
      </c>
      <c r="U255" s="9">
        <v>1837.45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1837.45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143.46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143.46</v>
      </c>
      <c r="AT255" s="9">
        <f>VLOOKUP(E255,[1]Aplicado!$C$807:$AL$1391,36,0)</f>
        <v>0</v>
      </c>
      <c r="AU255" s="9">
        <f t="shared" si="3"/>
        <v>0</v>
      </c>
      <c r="AV255" s="9">
        <v>3596.38</v>
      </c>
      <c r="AW255" s="9">
        <v>1837.45</v>
      </c>
      <c r="AX255" s="10">
        <v>42</v>
      </c>
      <c r="AY255" s="10">
        <v>60</v>
      </c>
      <c r="AZ255" s="9">
        <v>83888.23</v>
      </c>
      <c r="BA255" s="9">
        <v>245113</v>
      </c>
      <c r="BB255" s="11">
        <v>0.9</v>
      </c>
      <c r="BC255" s="11">
        <v>0.68320968696070805</v>
      </c>
      <c r="BD255" s="11">
        <v>11.85</v>
      </c>
      <c r="BE255" s="11"/>
      <c r="BF255" s="7"/>
      <c r="BG255" s="4"/>
      <c r="BH255" s="7" t="s">
        <v>533</v>
      </c>
      <c r="BI255" s="7" t="s">
        <v>632</v>
      </c>
      <c r="BJ255" s="7" t="s">
        <v>8</v>
      </c>
      <c r="BK255" s="7" t="s">
        <v>1</v>
      </c>
      <c r="BL255" s="5" t="s">
        <v>7</v>
      </c>
      <c r="BM255" s="11">
        <v>186070.64</v>
      </c>
      <c r="BN255" s="5" t="s">
        <v>254</v>
      </c>
      <c r="BO255" s="11"/>
      <c r="BP255" s="12">
        <v>44827</v>
      </c>
      <c r="BQ255" s="12">
        <v>46653</v>
      </c>
      <c r="BR255" s="11">
        <v>23.14</v>
      </c>
      <c r="BS255" s="11">
        <v>0</v>
      </c>
      <c r="BT255" s="11">
        <v>230</v>
      </c>
    </row>
    <row r="256" spans="1:72" s="1" customFormat="1" ht="18.2" customHeight="1" x14ac:dyDescent="0.15">
      <c r="A256" s="13">
        <v>254</v>
      </c>
      <c r="B256" s="14" t="s">
        <v>351</v>
      </c>
      <c r="C256" s="14" t="s">
        <v>0</v>
      </c>
      <c r="D256" s="15">
        <v>45383</v>
      </c>
      <c r="E256" s="16" t="s">
        <v>873</v>
      </c>
      <c r="F256" s="17">
        <v>0</v>
      </c>
      <c r="G256" s="17">
        <v>0</v>
      </c>
      <c r="H256" s="18">
        <v>374737.8</v>
      </c>
      <c r="I256" s="18">
        <v>0</v>
      </c>
      <c r="J256" s="18">
        <v>0</v>
      </c>
      <c r="K256" s="18">
        <v>374737.8</v>
      </c>
      <c r="L256" s="18">
        <v>3628.21</v>
      </c>
      <c r="M256" s="18">
        <v>0</v>
      </c>
      <c r="N256" s="18">
        <v>0</v>
      </c>
      <c r="O256" s="18">
        <v>0</v>
      </c>
      <c r="P256" s="18">
        <v>3628.21</v>
      </c>
      <c r="Q256" s="18">
        <v>0</v>
      </c>
      <c r="R256" s="18">
        <v>0</v>
      </c>
      <c r="S256" s="18">
        <v>371109.59</v>
      </c>
      <c r="T256" s="18">
        <v>0</v>
      </c>
      <c r="U256" s="18">
        <v>3700.54</v>
      </c>
      <c r="V256" s="18">
        <v>0</v>
      </c>
      <c r="W256" s="18">
        <v>0</v>
      </c>
      <c r="X256" s="18">
        <v>3700.54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300.16000000000003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0.09</v>
      </c>
      <c r="AR256" s="18">
        <v>0</v>
      </c>
      <c r="AS256" s="18">
        <v>0</v>
      </c>
      <c r="AT256" s="18">
        <f>VLOOKUP(E256,[1]Aplicado!$C$807:$AL$1391,36,0)</f>
        <v>0</v>
      </c>
      <c r="AU256" s="18">
        <f t="shared" si="3"/>
        <v>7629</v>
      </c>
      <c r="AV256" s="18">
        <v>0</v>
      </c>
      <c r="AW256" s="18">
        <v>0</v>
      </c>
      <c r="AX256" s="19">
        <v>74</v>
      </c>
      <c r="AY256" s="19">
        <v>92</v>
      </c>
      <c r="AZ256" s="18">
        <v>117057.62</v>
      </c>
      <c r="BA256" s="18">
        <v>441633</v>
      </c>
      <c r="BB256" s="20">
        <v>0.85</v>
      </c>
      <c r="BC256" s="20">
        <v>0.71426535494403698</v>
      </c>
      <c r="BD256" s="20">
        <v>11.85</v>
      </c>
      <c r="BE256" s="20"/>
      <c r="BF256" s="16" t="s">
        <v>366</v>
      </c>
      <c r="BG256" s="13"/>
      <c r="BH256" s="16" t="s">
        <v>398</v>
      </c>
      <c r="BI256" s="16" t="s">
        <v>684</v>
      </c>
      <c r="BJ256" s="16" t="s">
        <v>8</v>
      </c>
      <c r="BK256" s="16" t="s">
        <v>1</v>
      </c>
      <c r="BL256" s="14" t="s">
        <v>7</v>
      </c>
      <c r="BM256" s="20">
        <v>371109.59</v>
      </c>
      <c r="BN256" s="14" t="s">
        <v>254</v>
      </c>
      <c r="BO256" s="20"/>
      <c r="BP256" s="21">
        <v>44824</v>
      </c>
      <c r="BQ256" s="21">
        <v>47623</v>
      </c>
      <c r="BR256" s="20">
        <v>0</v>
      </c>
      <c r="BS256" s="20">
        <v>0</v>
      </c>
      <c r="BT256" s="20">
        <v>0</v>
      </c>
    </row>
    <row r="257" spans="1:72" s="1" customFormat="1" ht="18.2" customHeight="1" x14ac:dyDescent="0.15">
      <c r="A257" s="4">
        <v>255</v>
      </c>
      <c r="B257" s="5" t="s">
        <v>351</v>
      </c>
      <c r="C257" s="5" t="s">
        <v>0</v>
      </c>
      <c r="D257" s="6">
        <v>45383</v>
      </c>
      <c r="E257" s="7" t="s">
        <v>877</v>
      </c>
      <c r="F257" s="8">
        <v>0</v>
      </c>
      <c r="G257" s="8">
        <v>0</v>
      </c>
      <c r="H257" s="9">
        <v>278261.07</v>
      </c>
      <c r="I257" s="9">
        <v>0</v>
      </c>
      <c r="J257" s="9">
        <v>0</v>
      </c>
      <c r="K257" s="9">
        <v>278261.07</v>
      </c>
      <c r="L257" s="9">
        <v>5225.9399999999996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278261.07</v>
      </c>
      <c r="T257" s="9">
        <v>0</v>
      </c>
      <c r="U257" s="9">
        <v>2747.83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2747.83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2.2799999999999998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2.2799999999999998</v>
      </c>
      <c r="AT257" s="9">
        <f>VLOOKUP(E257,[1]Aplicado!$C$807:$AL$1391,36,0)</f>
        <v>0</v>
      </c>
      <c r="AU257" s="9">
        <f t="shared" si="3"/>
        <v>0</v>
      </c>
      <c r="AV257" s="9">
        <v>5225.9399999999996</v>
      </c>
      <c r="AW257" s="9">
        <v>2747.83</v>
      </c>
      <c r="AX257" s="10">
        <v>42</v>
      </c>
      <c r="AY257" s="10">
        <v>60</v>
      </c>
      <c r="AZ257" s="9">
        <v>94749.36</v>
      </c>
      <c r="BA257" s="9">
        <v>359685.71</v>
      </c>
      <c r="BB257" s="11">
        <v>0.9</v>
      </c>
      <c r="BC257" s="11">
        <v>0.69626052978307096</v>
      </c>
      <c r="BD257" s="11">
        <v>11.85</v>
      </c>
      <c r="BE257" s="11"/>
      <c r="BF257" s="7"/>
      <c r="BG257" s="4"/>
      <c r="BH257" s="7" t="s">
        <v>392</v>
      </c>
      <c r="BI257" s="7" t="s">
        <v>882</v>
      </c>
      <c r="BJ257" s="7" t="s">
        <v>8</v>
      </c>
      <c r="BK257" s="7" t="s">
        <v>1</v>
      </c>
      <c r="BL257" s="5" t="s">
        <v>7</v>
      </c>
      <c r="BM257" s="11">
        <v>278261.07</v>
      </c>
      <c r="BN257" s="5" t="s">
        <v>254</v>
      </c>
      <c r="BO257" s="11"/>
      <c r="BP257" s="12">
        <v>44841</v>
      </c>
      <c r="BQ257" s="12">
        <v>46667</v>
      </c>
      <c r="BR257" s="11">
        <v>242.19</v>
      </c>
      <c r="BS257" s="11">
        <v>0</v>
      </c>
      <c r="BT257" s="11">
        <v>230</v>
      </c>
    </row>
    <row r="258" spans="1:72" s="1" customFormat="1" ht="18.2" customHeight="1" x14ac:dyDescent="0.15">
      <c r="A258" s="13">
        <v>256</v>
      </c>
      <c r="B258" s="14" t="s">
        <v>351</v>
      </c>
      <c r="C258" s="14" t="s">
        <v>0</v>
      </c>
      <c r="D258" s="15">
        <v>45383</v>
      </c>
      <c r="E258" s="16" t="s">
        <v>878</v>
      </c>
      <c r="F258" s="17">
        <v>0</v>
      </c>
      <c r="G258" s="17">
        <v>0</v>
      </c>
      <c r="H258" s="18">
        <v>203825.16</v>
      </c>
      <c r="I258" s="18">
        <v>0</v>
      </c>
      <c r="J258" s="18">
        <v>0</v>
      </c>
      <c r="K258" s="18">
        <v>203825.16</v>
      </c>
      <c r="L258" s="18">
        <v>3908.08</v>
      </c>
      <c r="M258" s="18">
        <v>0</v>
      </c>
      <c r="N258" s="18">
        <v>0</v>
      </c>
      <c r="O258" s="18">
        <v>0</v>
      </c>
      <c r="P258" s="18">
        <v>3908.08</v>
      </c>
      <c r="Q258" s="18">
        <v>60.77</v>
      </c>
      <c r="R258" s="18">
        <v>0</v>
      </c>
      <c r="S258" s="18">
        <v>199856.31</v>
      </c>
      <c r="T258" s="18">
        <v>0</v>
      </c>
      <c r="U258" s="18">
        <v>2048.5300000000002</v>
      </c>
      <c r="V258" s="18">
        <v>0</v>
      </c>
      <c r="W258" s="18">
        <v>0</v>
      </c>
      <c r="X258" s="18">
        <v>2048.5300000000002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182.62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f>VLOOKUP(E258,[1]Aplicado!$C$807:$AL$1391,36,0)</f>
        <v>0</v>
      </c>
      <c r="AU258" s="18">
        <f t="shared" si="3"/>
        <v>6200</v>
      </c>
      <c r="AV258" s="18">
        <v>0</v>
      </c>
      <c r="AW258" s="18">
        <v>0</v>
      </c>
      <c r="AX258" s="19">
        <v>42</v>
      </c>
      <c r="AY258" s="19">
        <v>60</v>
      </c>
      <c r="AZ258" s="18">
        <v>77121.210000000006</v>
      </c>
      <c r="BA258" s="18">
        <v>268694.38</v>
      </c>
      <c r="BB258" s="20">
        <v>0.85</v>
      </c>
      <c r="BC258" s="20">
        <v>0.63223452422041704</v>
      </c>
      <c r="BD258" s="20">
        <v>11.85</v>
      </c>
      <c r="BE258" s="20"/>
      <c r="BF258" s="16"/>
      <c r="BG258" s="13"/>
      <c r="BH258" s="16" t="s">
        <v>362</v>
      </c>
      <c r="BI258" s="16" t="s">
        <v>104</v>
      </c>
      <c r="BJ258" s="16" t="s">
        <v>8</v>
      </c>
      <c r="BK258" s="16" t="s">
        <v>1</v>
      </c>
      <c r="BL258" s="14" t="s">
        <v>7</v>
      </c>
      <c r="BM258" s="20">
        <v>199856.31</v>
      </c>
      <c r="BN258" s="14" t="s">
        <v>254</v>
      </c>
      <c r="BO258" s="20"/>
      <c r="BP258" s="21">
        <v>44844</v>
      </c>
      <c r="BQ258" s="21">
        <v>46670</v>
      </c>
      <c r="BR258" s="20">
        <v>0</v>
      </c>
      <c r="BS258" s="20">
        <v>0</v>
      </c>
      <c r="BT258" s="20">
        <v>0</v>
      </c>
    </row>
    <row r="259" spans="1:72" s="1" customFormat="1" ht="18.2" customHeight="1" x14ac:dyDescent="0.15">
      <c r="A259" s="4">
        <v>257</v>
      </c>
      <c r="B259" s="5" t="s">
        <v>351</v>
      </c>
      <c r="C259" s="5" t="s">
        <v>0</v>
      </c>
      <c r="D259" s="6">
        <v>45383</v>
      </c>
      <c r="E259" s="7" t="s">
        <v>880</v>
      </c>
      <c r="F259" s="8">
        <v>0</v>
      </c>
      <c r="G259" s="8">
        <v>0</v>
      </c>
      <c r="H259" s="9">
        <v>161238.51</v>
      </c>
      <c r="I259" s="9">
        <v>0</v>
      </c>
      <c r="J259" s="9">
        <v>0</v>
      </c>
      <c r="K259" s="9">
        <v>161238.51</v>
      </c>
      <c r="L259" s="9">
        <v>3495.48</v>
      </c>
      <c r="M259" s="9">
        <v>0</v>
      </c>
      <c r="N259" s="9">
        <v>0</v>
      </c>
      <c r="O259" s="9">
        <v>0</v>
      </c>
      <c r="P259" s="9">
        <v>3495.48</v>
      </c>
      <c r="Q259" s="9">
        <v>5230.83</v>
      </c>
      <c r="R259" s="9">
        <v>0</v>
      </c>
      <c r="S259" s="9">
        <v>152512.20000000001</v>
      </c>
      <c r="T259" s="9">
        <v>0</v>
      </c>
      <c r="U259" s="9">
        <v>1540.58</v>
      </c>
      <c r="V259" s="9">
        <v>0</v>
      </c>
      <c r="W259" s="9">
        <v>0</v>
      </c>
      <c r="X259" s="9">
        <v>1540.58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194.77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f>VLOOKUP(E259,[1]Aplicado!$C$807:$AL$1391,36,0)</f>
        <v>0</v>
      </c>
      <c r="AU259" s="9">
        <f t="shared" ref="AU259:AU322" si="4">AR259-AS259-AT259+AQ259+AP259+AO259+AM259+AJ259+AI259+AH259+AG259+AB259+X259+W259+R259+Q259+P259+O259-J259+AF259</f>
        <v>10461.66</v>
      </c>
      <c r="AV259" s="9">
        <v>0</v>
      </c>
      <c r="AW259" s="9">
        <v>0</v>
      </c>
      <c r="AX259" s="10">
        <v>66</v>
      </c>
      <c r="AY259" s="10">
        <v>84</v>
      </c>
      <c r="AZ259" s="9">
        <v>79200</v>
      </c>
      <c r="BA259" s="9">
        <v>286585.48</v>
      </c>
      <c r="BB259" s="11">
        <v>0.9</v>
      </c>
      <c r="BC259" s="11">
        <v>0.47895301604254298</v>
      </c>
      <c r="BD259" s="11">
        <v>11.85</v>
      </c>
      <c r="BE259" s="11"/>
      <c r="BF259" s="7"/>
      <c r="BG259" s="4"/>
      <c r="BH259" s="7" t="s">
        <v>391</v>
      </c>
      <c r="BI259" s="7" t="s">
        <v>116</v>
      </c>
      <c r="BJ259" s="7" t="s">
        <v>8</v>
      </c>
      <c r="BK259" s="7" t="s">
        <v>1</v>
      </c>
      <c r="BL259" s="5" t="s">
        <v>7</v>
      </c>
      <c r="BM259" s="11">
        <v>152512.20000000001</v>
      </c>
      <c r="BN259" s="5" t="s">
        <v>254</v>
      </c>
      <c r="BO259" s="11"/>
      <c r="BP259" s="12">
        <v>44844</v>
      </c>
      <c r="BQ259" s="12">
        <v>47401</v>
      </c>
      <c r="BR259" s="11">
        <v>0</v>
      </c>
      <c r="BS259" s="11">
        <v>0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95</v>
      </c>
      <c r="C260" s="14" t="s">
        <v>0</v>
      </c>
      <c r="D260" s="15">
        <v>45383</v>
      </c>
      <c r="E260" s="16" t="s">
        <v>881</v>
      </c>
      <c r="F260" s="17">
        <v>0</v>
      </c>
      <c r="G260" s="17">
        <v>0</v>
      </c>
      <c r="H260" s="18">
        <v>116534.52</v>
      </c>
      <c r="I260" s="18">
        <v>0</v>
      </c>
      <c r="J260" s="18">
        <v>0</v>
      </c>
      <c r="K260" s="18">
        <v>116534.52</v>
      </c>
      <c r="L260" s="18">
        <v>3636.15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116534.52</v>
      </c>
      <c r="T260" s="18">
        <v>0</v>
      </c>
      <c r="U260" s="18">
        <v>1150.78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1150.78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5.33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5.33</v>
      </c>
      <c r="AT260" s="18">
        <f>VLOOKUP(E260,[1]Aplicado!$C$807:$AL$1391,36,0)</f>
        <v>0</v>
      </c>
      <c r="AU260" s="18">
        <f t="shared" si="4"/>
        <v>0</v>
      </c>
      <c r="AV260" s="18">
        <v>3636.15</v>
      </c>
      <c r="AW260" s="18">
        <v>1150.78</v>
      </c>
      <c r="AX260" s="19">
        <v>27</v>
      </c>
      <c r="AY260" s="19">
        <v>45</v>
      </c>
      <c r="AZ260" s="18">
        <v>80367.759999999995</v>
      </c>
      <c r="BA260" s="18">
        <v>173238.69</v>
      </c>
      <c r="BB260" s="20">
        <v>0.9</v>
      </c>
      <c r="BC260" s="20">
        <v>0.60541365211200804</v>
      </c>
      <c r="BD260" s="20">
        <v>11.85</v>
      </c>
      <c r="BE260" s="20"/>
      <c r="BF260" s="16"/>
      <c r="BG260" s="13"/>
      <c r="BH260" s="16" t="s">
        <v>473</v>
      </c>
      <c r="BI260" s="16" t="s">
        <v>883</v>
      </c>
      <c r="BJ260" s="16" t="s">
        <v>8</v>
      </c>
      <c r="BK260" s="16" t="s">
        <v>1</v>
      </c>
      <c r="BL260" s="14" t="s">
        <v>7</v>
      </c>
      <c r="BM260" s="20">
        <v>116534.52</v>
      </c>
      <c r="BN260" s="14" t="s">
        <v>254</v>
      </c>
      <c r="BO260" s="20"/>
      <c r="BP260" s="21">
        <v>44846</v>
      </c>
      <c r="BQ260" s="21">
        <v>46215</v>
      </c>
      <c r="BR260" s="20">
        <v>112.41</v>
      </c>
      <c r="BS260" s="20">
        <v>0</v>
      </c>
      <c r="BT260" s="20">
        <v>230</v>
      </c>
    </row>
    <row r="261" spans="1:72" s="1" customFormat="1" ht="18.2" customHeight="1" x14ac:dyDescent="0.15">
      <c r="A261" s="4">
        <v>259</v>
      </c>
      <c r="B261" s="5" t="s">
        <v>27</v>
      </c>
      <c r="C261" s="5" t="s">
        <v>0</v>
      </c>
      <c r="D261" s="6">
        <v>45383</v>
      </c>
      <c r="E261" s="7" t="s">
        <v>879</v>
      </c>
      <c r="F261" s="8">
        <v>0</v>
      </c>
      <c r="G261" s="8">
        <v>0</v>
      </c>
      <c r="H261" s="9">
        <v>404650.95</v>
      </c>
      <c r="I261" s="9">
        <v>0</v>
      </c>
      <c r="J261" s="9">
        <v>0</v>
      </c>
      <c r="K261" s="9">
        <v>404650.95</v>
      </c>
      <c r="L261" s="9">
        <v>7599.19</v>
      </c>
      <c r="M261" s="9">
        <v>0</v>
      </c>
      <c r="N261" s="9">
        <v>0</v>
      </c>
      <c r="O261" s="9">
        <v>0</v>
      </c>
      <c r="P261" s="9">
        <v>7599.19</v>
      </c>
      <c r="Q261" s="9">
        <v>0</v>
      </c>
      <c r="R261" s="9">
        <v>0</v>
      </c>
      <c r="S261" s="9">
        <v>397051.76</v>
      </c>
      <c r="T261" s="9">
        <v>0</v>
      </c>
      <c r="U261" s="9">
        <v>3995.93</v>
      </c>
      <c r="V261" s="9">
        <v>0</v>
      </c>
      <c r="W261" s="9">
        <v>0</v>
      </c>
      <c r="X261" s="9">
        <v>3995.93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355.49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0.61</v>
      </c>
      <c r="AT261" s="9">
        <f>VLOOKUP(E261,[1]Aplicado!$C$807:$AL$1391,36,0)</f>
        <v>0</v>
      </c>
      <c r="AU261" s="9">
        <f t="shared" si="4"/>
        <v>11950</v>
      </c>
      <c r="AV261" s="9">
        <v>0</v>
      </c>
      <c r="AW261" s="9">
        <v>0</v>
      </c>
      <c r="AX261" s="10">
        <v>42</v>
      </c>
      <c r="AY261" s="10">
        <v>60</v>
      </c>
      <c r="AZ261" s="9">
        <v>139631</v>
      </c>
      <c r="BA261" s="9">
        <v>523039.82</v>
      </c>
      <c r="BB261" s="11">
        <v>0.8</v>
      </c>
      <c r="BC261" s="11">
        <v>0.60729871006762004</v>
      </c>
      <c r="BD261" s="11">
        <v>11.85</v>
      </c>
      <c r="BE261" s="11"/>
      <c r="BF261" s="7"/>
      <c r="BG261" s="4"/>
      <c r="BH261" s="7" t="s">
        <v>395</v>
      </c>
      <c r="BI261" s="7" t="s">
        <v>850</v>
      </c>
      <c r="BJ261" s="7" t="s">
        <v>8</v>
      </c>
      <c r="BK261" s="7" t="s">
        <v>1</v>
      </c>
      <c r="BL261" s="5" t="s">
        <v>7</v>
      </c>
      <c r="BM261" s="11">
        <v>397051.76</v>
      </c>
      <c r="BN261" s="5" t="s">
        <v>254</v>
      </c>
      <c r="BO261" s="11"/>
      <c r="BP261" s="12">
        <v>44854</v>
      </c>
      <c r="BQ261" s="12">
        <v>46680</v>
      </c>
      <c r="BR261" s="11">
        <v>0</v>
      </c>
      <c r="BS261" s="11">
        <v>0</v>
      </c>
      <c r="BT261" s="11">
        <v>0</v>
      </c>
    </row>
    <row r="262" spans="1:72" s="1" customFormat="1" ht="18.2" customHeight="1" x14ac:dyDescent="0.15">
      <c r="A262" s="13">
        <v>260</v>
      </c>
      <c r="B262" s="14" t="s">
        <v>351</v>
      </c>
      <c r="C262" s="14" t="s">
        <v>0</v>
      </c>
      <c r="D262" s="15">
        <v>45383</v>
      </c>
      <c r="E262" s="16" t="s">
        <v>889</v>
      </c>
      <c r="F262" s="17">
        <v>0</v>
      </c>
      <c r="G262" s="17">
        <v>0</v>
      </c>
      <c r="H262" s="18">
        <v>242212.88</v>
      </c>
      <c r="I262" s="18">
        <v>0</v>
      </c>
      <c r="J262" s="18">
        <v>0</v>
      </c>
      <c r="K262" s="18">
        <v>242212.88</v>
      </c>
      <c r="L262" s="18">
        <v>4455.41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242212.88</v>
      </c>
      <c r="T262" s="18">
        <v>0</v>
      </c>
      <c r="U262" s="18">
        <v>2389.83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2389.83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3.2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3.2</v>
      </c>
      <c r="AT262" s="18">
        <f>VLOOKUP(E262,[1]Aplicado!$C$807:$AL$1391,36,0)</f>
        <v>0</v>
      </c>
      <c r="AU262" s="18">
        <f t="shared" si="4"/>
        <v>0</v>
      </c>
      <c r="AV262" s="18">
        <v>4455.41</v>
      </c>
      <c r="AW262" s="18">
        <v>2389.83</v>
      </c>
      <c r="AX262" s="19">
        <v>43</v>
      </c>
      <c r="AY262" s="19">
        <v>60</v>
      </c>
      <c r="AZ262" s="18">
        <v>303887.7</v>
      </c>
      <c r="BA262" s="18">
        <v>308849.56</v>
      </c>
      <c r="BB262" s="20">
        <v>0.9</v>
      </c>
      <c r="BC262" s="20">
        <v>0.705818042933265</v>
      </c>
      <c r="BD262" s="20">
        <v>14</v>
      </c>
      <c r="BE262" s="20"/>
      <c r="BF262" s="16"/>
      <c r="BG262" s="13"/>
      <c r="BH262" s="16" t="s">
        <v>395</v>
      </c>
      <c r="BI262" s="16" t="s">
        <v>890</v>
      </c>
      <c r="BJ262" s="16" t="s">
        <v>8</v>
      </c>
      <c r="BK262" s="16" t="s">
        <v>1</v>
      </c>
      <c r="BL262" s="14" t="s">
        <v>7</v>
      </c>
      <c r="BM262" s="20">
        <v>242212.88</v>
      </c>
      <c r="BN262" s="14" t="s">
        <v>254</v>
      </c>
      <c r="BO262" s="20"/>
      <c r="BP262" s="21">
        <v>44876</v>
      </c>
      <c r="BQ262" s="21">
        <v>46702</v>
      </c>
      <c r="BR262" s="20">
        <v>206.72</v>
      </c>
      <c r="BS262" s="20">
        <v>0</v>
      </c>
      <c r="BT262" s="20">
        <v>230</v>
      </c>
    </row>
    <row r="263" spans="1:72" s="1" customFormat="1" ht="18.2" customHeight="1" x14ac:dyDescent="0.15">
      <c r="A263" s="4">
        <v>261</v>
      </c>
      <c r="B263" s="5" t="s">
        <v>351</v>
      </c>
      <c r="C263" s="5" t="s">
        <v>0</v>
      </c>
      <c r="D263" s="6">
        <v>45383</v>
      </c>
      <c r="E263" s="7" t="s">
        <v>891</v>
      </c>
      <c r="F263" s="8">
        <v>7</v>
      </c>
      <c r="G263" s="8">
        <v>6</v>
      </c>
      <c r="H263" s="9">
        <v>164822.01999999999</v>
      </c>
      <c r="I263" s="9">
        <v>20229.84</v>
      </c>
      <c r="J263" s="9">
        <v>0</v>
      </c>
      <c r="K263" s="9">
        <v>185051.86</v>
      </c>
      <c r="L263" s="9">
        <v>3009.15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185051.86</v>
      </c>
      <c r="T263" s="9">
        <v>12136.9</v>
      </c>
      <c r="U263" s="9">
        <v>1625.98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13762.88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f>VLOOKUP(E263,[1]Aplicado!$C$807:$AL$1391,36,0)</f>
        <v>0</v>
      </c>
      <c r="AU263" s="9">
        <f t="shared" si="4"/>
        <v>0</v>
      </c>
      <c r="AV263" s="9">
        <v>23238.99</v>
      </c>
      <c r="AW263" s="9">
        <v>13762.88</v>
      </c>
      <c r="AX263" s="10">
        <v>43</v>
      </c>
      <c r="AY263" s="10">
        <v>60</v>
      </c>
      <c r="AZ263" s="9">
        <v>221122.52</v>
      </c>
      <c r="BA263" s="9">
        <v>209131.91</v>
      </c>
      <c r="BB263" s="11">
        <v>0.8</v>
      </c>
      <c r="BC263" s="11">
        <v>0.70788569759631603</v>
      </c>
      <c r="BD263" s="11">
        <v>14</v>
      </c>
      <c r="BE263" s="11"/>
      <c r="BF263" s="7"/>
      <c r="BG263" s="4"/>
      <c r="BH263" s="7" t="s">
        <v>391</v>
      </c>
      <c r="BI263" s="7" t="s">
        <v>892</v>
      </c>
      <c r="BJ263" s="7" t="s">
        <v>8</v>
      </c>
      <c r="BK263" s="7" t="s">
        <v>356</v>
      </c>
      <c r="BL263" s="5" t="s">
        <v>7</v>
      </c>
      <c r="BM263" s="11">
        <v>185051.86</v>
      </c>
      <c r="BN263" s="5" t="s">
        <v>254</v>
      </c>
      <c r="BO263" s="11"/>
      <c r="BP263" s="12">
        <v>44876</v>
      </c>
      <c r="BQ263" s="12">
        <v>46702</v>
      </c>
      <c r="BR263" s="11">
        <v>2604.98</v>
      </c>
      <c r="BS263" s="11">
        <v>0</v>
      </c>
      <c r="BT263" s="11">
        <v>230</v>
      </c>
    </row>
    <row r="264" spans="1:72" s="1" customFormat="1" ht="18.2" customHeight="1" x14ac:dyDescent="0.15">
      <c r="A264" s="13">
        <v>262</v>
      </c>
      <c r="B264" s="14" t="s">
        <v>351</v>
      </c>
      <c r="C264" s="14" t="s">
        <v>0</v>
      </c>
      <c r="D264" s="15">
        <v>45383</v>
      </c>
      <c r="E264" s="16" t="s">
        <v>893</v>
      </c>
      <c r="F264" s="17">
        <v>0</v>
      </c>
      <c r="G264" s="17">
        <v>0</v>
      </c>
      <c r="H264" s="18">
        <v>234457.33</v>
      </c>
      <c r="I264" s="18">
        <v>0</v>
      </c>
      <c r="J264" s="18">
        <v>0</v>
      </c>
      <c r="K264" s="18">
        <v>234457.33</v>
      </c>
      <c r="L264" s="18">
        <v>4295.1400000000003</v>
      </c>
      <c r="M264" s="18">
        <v>0</v>
      </c>
      <c r="N264" s="18">
        <v>0</v>
      </c>
      <c r="O264" s="18">
        <v>0</v>
      </c>
      <c r="P264" s="18">
        <v>4295.1400000000003</v>
      </c>
      <c r="Q264" s="18">
        <v>39.31</v>
      </c>
      <c r="R264" s="18">
        <v>0</v>
      </c>
      <c r="S264" s="18">
        <v>230122.88</v>
      </c>
      <c r="T264" s="18">
        <v>0</v>
      </c>
      <c r="U264" s="18">
        <v>2312.92</v>
      </c>
      <c r="V264" s="18">
        <v>0</v>
      </c>
      <c r="W264" s="18">
        <v>0</v>
      </c>
      <c r="X264" s="18">
        <v>2312.92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202.63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f>VLOOKUP(E264,[1]Aplicado!$C$807:$AL$1391,36,0)</f>
        <v>0</v>
      </c>
      <c r="AU264" s="18">
        <f t="shared" si="4"/>
        <v>6850</v>
      </c>
      <c r="AV264" s="18">
        <v>0</v>
      </c>
      <c r="AW264" s="18">
        <v>0</v>
      </c>
      <c r="AX264" s="19">
        <v>43</v>
      </c>
      <c r="AY264" s="19">
        <v>60</v>
      </c>
      <c r="AZ264" s="18">
        <v>310000</v>
      </c>
      <c r="BA264" s="18">
        <v>298147.94</v>
      </c>
      <c r="BB264" s="20">
        <v>0.82</v>
      </c>
      <c r="BC264" s="20">
        <v>0.63290982859046396</v>
      </c>
      <c r="BD264" s="20">
        <v>14</v>
      </c>
      <c r="BE264" s="20"/>
      <c r="BF264" s="16"/>
      <c r="BG264" s="13"/>
      <c r="BH264" s="16" t="s">
        <v>533</v>
      </c>
      <c r="BI264" s="16" t="s">
        <v>894</v>
      </c>
      <c r="BJ264" s="16" t="s">
        <v>8</v>
      </c>
      <c r="BK264" s="16" t="s">
        <v>1</v>
      </c>
      <c r="BL264" s="14" t="s">
        <v>7</v>
      </c>
      <c r="BM264" s="20">
        <v>230122.88</v>
      </c>
      <c r="BN264" s="14" t="s">
        <v>254</v>
      </c>
      <c r="BO264" s="20"/>
      <c r="BP264" s="21">
        <v>44876</v>
      </c>
      <c r="BQ264" s="21">
        <v>46702</v>
      </c>
      <c r="BR264" s="20">
        <v>0</v>
      </c>
      <c r="BS264" s="20">
        <v>0</v>
      </c>
      <c r="BT264" s="20">
        <v>0</v>
      </c>
    </row>
    <row r="265" spans="1:72" s="1" customFormat="1" ht="18.2" customHeight="1" x14ac:dyDescent="0.15">
      <c r="A265" s="4">
        <v>263</v>
      </c>
      <c r="B265" s="5" t="s">
        <v>351</v>
      </c>
      <c r="C265" s="5" t="s">
        <v>0</v>
      </c>
      <c r="D265" s="6">
        <v>45383</v>
      </c>
      <c r="E265" s="7" t="s">
        <v>895</v>
      </c>
      <c r="F265" s="8">
        <v>0</v>
      </c>
      <c r="G265" s="8">
        <v>0</v>
      </c>
      <c r="H265" s="9">
        <v>196094.16</v>
      </c>
      <c r="I265" s="9">
        <v>0</v>
      </c>
      <c r="J265" s="9">
        <v>0</v>
      </c>
      <c r="K265" s="9">
        <v>196094.16</v>
      </c>
      <c r="L265" s="9">
        <v>3639.12</v>
      </c>
      <c r="M265" s="9">
        <v>0</v>
      </c>
      <c r="N265" s="9">
        <v>0</v>
      </c>
      <c r="O265" s="9">
        <v>0</v>
      </c>
      <c r="P265" s="9">
        <v>3639.12</v>
      </c>
      <c r="Q265" s="9">
        <v>0</v>
      </c>
      <c r="R265" s="9">
        <v>0</v>
      </c>
      <c r="S265" s="9">
        <v>192455.04000000001</v>
      </c>
      <c r="T265" s="9">
        <v>0</v>
      </c>
      <c r="U265" s="9">
        <v>1934.8</v>
      </c>
      <c r="V265" s="9">
        <v>0</v>
      </c>
      <c r="W265" s="9">
        <v>0</v>
      </c>
      <c r="X265" s="9">
        <v>1934.8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170.92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0.16</v>
      </c>
      <c r="AR265" s="9">
        <v>0</v>
      </c>
      <c r="AS265" s="9">
        <v>0</v>
      </c>
      <c r="AT265" s="9">
        <f>VLOOKUP(E265,[1]Aplicado!$C$807:$AL$1391,36,0)</f>
        <v>0</v>
      </c>
      <c r="AU265" s="9">
        <f t="shared" si="4"/>
        <v>5745</v>
      </c>
      <c r="AV265" s="9">
        <v>0</v>
      </c>
      <c r="AW265" s="9">
        <v>0</v>
      </c>
      <c r="AX265" s="10">
        <v>43</v>
      </c>
      <c r="AY265" s="10">
        <v>60</v>
      </c>
      <c r="AZ265" s="9">
        <v>288101.48</v>
      </c>
      <c r="BA265" s="9">
        <v>251488.78</v>
      </c>
      <c r="BB265" s="11">
        <v>0.6</v>
      </c>
      <c r="BC265" s="11">
        <v>0.45915775646134199</v>
      </c>
      <c r="BD265" s="11">
        <v>14</v>
      </c>
      <c r="BE265" s="11"/>
      <c r="BF265" s="7"/>
      <c r="BG265" s="4"/>
      <c r="BH265" s="7" t="s">
        <v>367</v>
      </c>
      <c r="BI265" s="7" t="s">
        <v>896</v>
      </c>
      <c r="BJ265" s="7" t="s">
        <v>8</v>
      </c>
      <c r="BK265" s="7" t="s">
        <v>1</v>
      </c>
      <c r="BL265" s="5" t="s">
        <v>7</v>
      </c>
      <c r="BM265" s="11">
        <v>192455.04000000001</v>
      </c>
      <c r="BN265" s="5" t="s">
        <v>254</v>
      </c>
      <c r="BO265" s="11"/>
      <c r="BP265" s="12">
        <v>44876</v>
      </c>
      <c r="BQ265" s="12">
        <v>46702</v>
      </c>
      <c r="BR265" s="11">
        <v>0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27</v>
      </c>
      <c r="C266" s="14" t="s">
        <v>0</v>
      </c>
      <c r="D266" s="15">
        <v>45383</v>
      </c>
      <c r="E266" s="16" t="s">
        <v>898</v>
      </c>
      <c r="F266" s="17">
        <v>0</v>
      </c>
      <c r="G266" s="17">
        <v>0</v>
      </c>
      <c r="H266" s="18">
        <v>198061.65</v>
      </c>
      <c r="I266" s="18">
        <v>0</v>
      </c>
      <c r="J266" s="18">
        <v>0</v>
      </c>
      <c r="K266" s="18">
        <v>198061.65</v>
      </c>
      <c r="L266" s="18">
        <v>3516.97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198061.65</v>
      </c>
      <c r="T266" s="18">
        <v>0</v>
      </c>
      <c r="U266" s="18">
        <v>1955.86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1955.86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5.87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5.87</v>
      </c>
      <c r="AT266" s="18">
        <f>VLOOKUP(E266,[1]Aplicado!$C$807:$AL$1391,36,0)</f>
        <v>0</v>
      </c>
      <c r="AU266" s="18">
        <f t="shared" si="4"/>
        <v>0</v>
      </c>
      <c r="AV266" s="18">
        <v>3516.97</v>
      </c>
      <c r="AW266" s="18">
        <v>1955.86</v>
      </c>
      <c r="AX266" s="19">
        <v>44</v>
      </c>
      <c r="AY266" s="19">
        <v>60</v>
      </c>
      <c r="AZ266" s="18">
        <v>289997.28000000003</v>
      </c>
      <c r="BA266" s="18">
        <v>246871.84</v>
      </c>
      <c r="BB266" s="20">
        <v>0.9</v>
      </c>
      <c r="BC266" s="20">
        <v>0.72205677650395494</v>
      </c>
      <c r="BD266" s="20">
        <v>11.85</v>
      </c>
      <c r="BE266" s="20"/>
      <c r="BF266" s="16"/>
      <c r="BG266" s="13"/>
      <c r="BH266" s="16" t="s">
        <v>387</v>
      </c>
      <c r="BI266" s="16" t="s">
        <v>900</v>
      </c>
      <c r="BJ266" s="16" t="s">
        <v>8</v>
      </c>
      <c r="BK266" s="16" t="s">
        <v>1</v>
      </c>
      <c r="BL266" s="14" t="s">
        <v>7</v>
      </c>
      <c r="BM266" s="20">
        <v>198061.65</v>
      </c>
      <c r="BN266" s="14" t="s">
        <v>254</v>
      </c>
      <c r="BO266" s="20"/>
      <c r="BP266" s="21">
        <v>44908</v>
      </c>
      <c r="BQ266" s="21">
        <v>46734</v>
      </c>
      <c r="BR266" s="20">
        <v>161.91999999999999</v>
      </c>
      <c r="BS266" s="20">
        <v>0</v>
      </c>
      <c r="BT266" s="20">
        <v>230</v>
      </c>
    </row>
    <row r="267" spans="1:72" s="1" customFormat="1" ht="18.2" customHeight="1" x14ac:dyDescent="0.15">
      <c r="A267" s="4">
        <v>265</v>
      </c>
      <c r="B267" s="5" t="s">
        <v>351</v>
      </c>
      <c r="C267" s="5" t="s">
        <v>0</v>
      </c>
      <c r="D267" s="6">
        <v>45383</v>
      </c>
      <c r="E267" s="7" t="s">
        <v>899</v>
      </c>
      <c r="F267" s="8">
        <v>0</v>
      </c>
      <c r="G267" s="8">
        <v>0</v>
      </c>
      <c r="H267" s="9">
        <v>292506.83</v>
      </c>
      <c r="I267" s="9">
        <v>0</v>
      </c>
      <c r="J267" s="9">
        <v>0</v>
      </c>
      <c r="K267" s="9">
        <v>292506.83</v>
      </c>
      <c r="L267" s="9">
        <v>2701.54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292506.83</v>
      </c>
      <c r="T267" s="9">
        <v>0</v>
      </c>
      <c r="U267" s="9">
        <v>2888.5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2888.5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f>VLOOKUP(E267,[1]Aplicado!$C$807:$AL$1391,36,0)</f>
        <v>0</v>
      </c>
      <c r="AU267" s="9">
        <f t="shared" si="4"/>
        <v>0</v>
      </c>
      <c r="AV267" s="9">
        <v>2701.54</v>
      </c>
      <c r="AW267" s="9">
        <v>2888.5</v>
      </c>
      <c r="AX267" s="10">
        <v>73</v>
      </c>
      <c r="AY267" s="10">
        <v>89</v>
      </c>
      <c r="AZ267" s="9">
        <v>479999.99</v>
      </c>
      <c r="BA267" s="9">
        <v>330000</v>
      </c>
      <c r="BB267" s="11">
        <v>0.9</v>
      </c>
      <c r="BC267" s="11">
        <v>0.79774590000000001</v>
      </c>
      <c r="BD267" s="11">
        <v>11.85</v>
      </c>
      <c r="BE267" s="11"/>
      <c r="BF267" s="7"/>
      <c r="BG267" s="4"/>
      <c r="BH267" s="7" t="s">
        <v>418</v>
      </c>
      <c r="BI267" s="7" t="s">
        <v>901</v>
      </c>
      <c r="BJ267" s="7" t="s">
        <v>8</v>
      </c>
      <c r="BK267" s="7" t="s">
        <v>1</v>
      </c>
      <c r="BL267" s="5" t="s">
        <v>7</v>
      </c>
      <c r="BM267" s="11">
        <v>292506.83</v>
      </c>
      <c r="BN267" s="5" t="s">
        <v>254</v>
      </c>
      <c r="BO267" s="11"/>
      <c r="BP267" s="12">
        <v>44918</v>
      </c>
      <c r="BQ267" s="12">
        <v>47626</v>
      </c>
      <c r="BR267" s="11">
        <v>224.28</v>
      </c>
      <c r="BS267" s="11">
        <v>0</v>
      </c>
      <c r="BT267" s="11">
        <v>230</v>
      </c>
    </row>
    <row r="268" spans="1:72" s="1" customFormat="1" ht="18.2" customHeight="1" x14ac:dyDescent="0.15">
      <c r="A268" s="13">
        <v>266</v>
      </c>
      <c r="B268" s="14" t="s">
        <v>351</v>
      </c>
      <c r="C268" s="14" t="s">
        <v>0</v>
      </c>
      <c r="D268" s="15">
        <v>45383</v>
      </c>
      <c r="E268" s="16" t="s">
        <v>902</v>
      </c>
      <c r="F268" s="17">
        <v>0</v>
      </c>
      <c r="G268" s="17">
        <v>0</v>
      </c>
      <c r="H268" s="18">
        <v>207269.44</v>
      </c>
      <c r="I268" s="18">
        <v>0</v>
      </c>
      <c r="J268" s="18">
        <v>0</v>
      </c>
      <c r="K268" s="18">
        <v>207269.44</v>
      </c>
      <c r="L268" s="18">
        <v>3596.62</v>
      </c>
      <c r="M268" s="18">
        <v>0</v>
      </c>
      <c r="N268" s="18">
        <v>0</v>
      </c>
      <c r="O268" s="18">
        <v>0</v>
      </c>
      <c r="P268" s="18">
        <v>3596.62</v>
      </c>
      <c r="Q268" s="18">
        <v>0</v>
      </c>
      <c r="R268" s="18">
        <v>0</v>
      </c>
      <c r="S268" s="18">
        <v>203672.82</v>
      </c>
      <c r="T268" s="18">
        <v>0</v>
      </c>
      <c r="U268" s="18">
        <v>2046.79</v>
      </c>
      <c r="V268" s="18">
        <v>0</v>
      </c>
      <c r="W268" s="18">
        <v>0</v>
      </c>
      <c r="X268" s="18">
        <v>2046.79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173.02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0.56999999999999995</v>
      </c>
      <c r="AR268" s="18">
        <v>0</v>
      </c>
      <c r="AS268" s="18">
        <v>0</v>
      </c>
      <c r="AT268" s="18">
        <f>VLOOKUP(E268,[1]Aplicado!$C$807:$AL$1391,36,0)</f>
        <v>0</v>
      </c>
      <c r="AU268" s="18">
        <f t="shared" si="4"/>
        <v>5817</v>
      </c>
      <c r="AV268" s="18">
        <v>0</v>
      </c>
      <c r="AW268" s="18">
        <v>0</v>
      </c>
      <c r="AX268" s="19">
        <v>45</v>
      </c>
      <c r="AY268" s="19">
        <v>60</v>
      </c>
      <c r="AZ268" s="18">
        <v>233451.59</v>
      </c>
      <c r="BA268" s="18">
        <v>254566.43</v>
      </c>
      <c r="BB268" s="20">
        <v>1.0900000000000001</v>
      </c>
      <c r="BC268" s="20">
        <v>0.87208424850048005</v>
      </c>
      <c r="BD268" s="20">
        <v>11.85</v>
      </c>
      <c r="BE268" s="20"/>
      <c r="BF268" s="16"/>
      <c r="BG268" s="13"/>
      <c r="BH268" s="16" t="s">
        <v>465</v>
      </c>
      <c r="BI268" s="16" t="s">
        <v>466</v>
      </c>
      <c r="BJ268" s="16" t="s">
        <v>8</v>
      </c>
      <c r="BK268" s="16" t="s">
        <v>1</v>
      </c>
      <c r="BL268" s="14" t="s">
        <v>7</v>
      </c>
      <c r="BM268" s="20">
        <v>203672.82</v>
      </c>
      <c r="BN268" s="14" t="s">
        <v>254</v>
      </c>
      <c r="BO268" s="20"/>
      <c r="BP268" s="21">
        <v>44947</v>
      </c>
      <c r="BQ268" s="21">
        <v>46773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351</v>
      </c>
      <c r="C269" s="5" t="s">
        <v>0</v>
      </c>
      <c r="D269" s="6">
        <v>45383</v>
      </c>
      <c r="E269" s="7" t="s">
        <v>903</v>
      </c>
      <c r="F269" s="8">
        <v>0</v>
      </c>
      <c r="G269" s="8">
        <v>0</v>
      </c>
      <c r="H269" s="9">
        <v>237053.95</v>
      </c>
      <c r="I269" s="9">
        <v>0</v>
      </c>
      <c r="J269" s="9">
        <v>0</v>
      </c>
      <c r="K269" s="9">
        <v>237053.95</v>
      </c>
      <c r="L269" s="9">
        <v>4005.38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237053.95</v>
      </c>
      <c r="T269" s="9">
        <v>0</v>
      </c>
      <c r="U269" s="9">
        <v>2340.91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2340.91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f>VLOOKUP(E269,[1]Aplicado!$C$807:$AL$1391,36,0)</f>
        <v>0</v>
      </c>
      <c r="AU269" s="9">
        <f t="shared" si="4"/>
        <v>0</v>
      </c>
      <c r="AV269" s="9">
        <v>4005.38</v>
      </c>
      <c r="AW269" s="9">
        <v>2340.91</v>
      </c>
      <c r="AX269" s="10">
        <v>70</v>
      </c>
      <c r="AY269" s="10">
        <v>60</v>
      </c>
      <c r="AZ269" s="9">
        <v>213504.4296</v>
      </c>
      <c r="BA269" s="9">
        <v>286272.15999999997</v>
      </c>
      <c r="BB269" s="11">
        <v>0.9</v>
      </c>
      <c r="BC269" s="11">
        <v>0.74526476832396205</v>
      </c>
      <c r="BD269" s="11">
        <v>11.85</v>
      </c>
      <c r="BE269" s="11"/>
      <c r="BF269" s="7"/>
      <c r="BG269" s="4"/>
      <c r="BH269" s="7" t="s">
        <v>391</v>
      </c>
      <c r="BI269" s="7" t="s">
        <v>116</v>
      </c>
      <c r="BJ269" s="7" t="s">
        <v>8</v>
      </c>
      <c r="BK269" s="7" t="s">
        <v>1</v>
      </c>
      <c r="BL269" s="5" t="s">
        <v>7</v>
      </c>
      <c r="BM269" s="11">
        <v>237053.95</v>
      </c>
      <c r="BN269" s="5" t="s">
        <v>254</v>
      </c>
      <c r="BO269" s="11"/>
      <c r="BP269" s="12">
        <v>44970</v>
      </c>
      <c r="BQ269" s="12">
        <v>46796</v>
      </c>
      <c r="BR269" s="11">
        <v>194.57</v>
      </c>
      <c r="BS269" s="11">
        <v>0</v>
      </c>
      <c r="BT269" s="11">
        <v>230</v>
      </c>
    </row>
    <row r="270" spans="1:72" s="1" customFormat="1" ht="18.2" customHeight="1" x14ac:dyDescent="0.15">
      <c r="A270" s="13">
        <v>268</v>
      </c>
      <c r="B270" s="14" t="s">
        <v>95</v>
      </c>
      <c r="C270" s="14" t="s">
        <v>0</v>
      </c>
      <c r="D270" s="15">
        <v>45383</v>
      </c>
      <c r="E270" s="16" t="s">
        <v>905</v>
      </c>
      <c r="F270" s="17">
        <v>0</v>
      </c>
      <c r="G270" s="17">
        <v>0</v>
      </c>
      <c r="H270" s="18">
        <v>249001.53</v>
      </c>
      <c r="I270" s="18">
        <v>0</v>
      </c>
      <c r="J270" s="18">
        <v>0</v>
      </c>
      <c r="K270" s="18">
        <v>249001.53</v>
      </c>
      <c r="L270" s="18">
        <v>2135.69</v>
      </c>
      <c r="M270" s="18">
        <v>0</v>
      </c>
      <c r="N270" s="18">
        <v>0</v>
      </c>
      <c r="O270" s="18">
        <v>0</v>
      </c>
      <c r="P270" s="18">
        <v>2135.69</v>
      </c>
      <c r="Q270" s="18">
        <v>0</v>
      </c>
      <c r="R270" s="18">
        <v>0</v>
      </c>
      <c r="S270" s="18">
        <v>246865.84</v>
      </c>
      <c r="T270" s="18">
        <v>0</v>
      </c>
      <c r="U270" s="18">
        <v>2454.7399999999998</v>
      </c>
      <c r="V270" s="18">
        <v>0</v>
      </c>
      <c r="W270" s="18">
        <v>0</v>
      </c>
      <c r="X270" s="18">
        <v>2454.7399999999998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185.58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3.99</v>
      </c>
      <c r="AR270" s="18">
        <v>0</v>
      </c>
      <c r="AS270" s="18">
        <v>0</v>
      </c>
      <c r="AT270" s="18">
        <f>VLOOKUP(E270,[1]Aplicado!$C$807:$AL$1391,36,0)</f>
        <v>0</v>
      </c>
      <c r="AU270" s="18">
        <f t="shared" si="4"/>
        <v>4780</v>
      </c>
      <c r="AV270" s="18">
        <v>0</v>
      </c>
      <c r="AW270" s="18">
        <v>0</v>
      </c>
      <c r="AX270" s="19">
        <v>77</v>
      </c>
      <c r="AY270" s="19">
        <v>90</v>
      </c>
      <c r="AZ270" s="18">
        <v>201401</v>
      </c>
      <c r="BA270" s="18">
        <v>273060.42</v>
      </c>
      <c r="BB270" s="20">
        <v>0.9</v>
      </c>
      <c r="BC270" s="20">
        <v>0.81366334967184195</v>
      </c>
      <c r="BD270" s="20">
        <v>11.83</v>
      </c>
      <c r="BE270" s="20"/>
      <c r="BF270" s="16"/>
      <c r="BG270" s="13"/>
      <c r="BH270" s="16" t="s">
        <v>363</v>
      </c>
      <c r="BI270" s="16" t="s">
        <v>28</v>
      </c>
      <c r="BJ270" s="16" t="s">
        <v>8</v>
      </c>
      <c r="BK270" s="16" t="s">
        <v>1</v>
      </c>
      <c r="BL270" s="14" t="s">
        <v>7</v>
      </c>
      <c r="BM270" s="20">
        <v>246865.84</v>
      </c>
      <c r="BN270" s="14" t="s">
        <v>254</v>
      </c>
      <c r="BO270" s="20"/>
      <c r="BP270" s="21">
        <v>44998</v>
      </c>
      <c r="BQ270" s="21">
        <v>47739</v>
      </c>
      <c r="BR270" s="20">
        <v>0</v>
      </c>
      <c r="BS270" s="20">
        <v>0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351</v>
      </c>
      <c r="C271" s="5" t="s">
        <v>0</v>
      </c>
      <c r="D271" s="6">
        <v>45383</v>
      </c>
      <c r="E271" s="7" t="s">
        <v>908</v>
      </c>
      <c r="F271" s="8">
        <v>0</v>
      </c>
      <c r="G271" s="8">
        <v>0</v>
      </c>
      <c r="H271" s="9">
        <v>263632.69</v>
      </c>
      <c r="I271" s="9">
        <v>0</v>
      </c>
      <c r="J271" s="9">
        <v>0</v>
      </c>
      <c r="K271" s="9">
        <v>263632.69</v>
      </c>
      <c r="L271" s="9">
        <v>4332.1400000000003</v>
      </c>
      <c r="M271" s="9">
        <v>0</v>
      </c>
      <c r="N271" s="9">
        <v>0</v>
      </c>
      <c r="O271" s="9">
        <v>0</v>
      </c>
      <c r="P271" s="9">
        <v>4332.1400000000003</v>
      </c>
      <c r="Q271" s="9">
        <v>258.91000000000003</v>
      </c>
      <c r="R271" s="9">
        <v>0</v>
      </c>
      <c r="S271" s="9">
        <v>259041.64</v>
      </c>
      <c r="T271" s="9">
        <v>0</v>
      </c>
      <c r="U271" s="9">
        <v>2596.4299999999998</v>
      </c>
      <c r="V271" s="9">
        <v>0</v>
      </c>
      <c r="W271" s="9">
        <v>0</v>
      </c>
      <c r="X271" s="9">
        <v>2596.4299999999998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100</v>
      </c>
      <c r="AG271" s="9">
        <v>0</v>
      </c>
      <c r="AH271" s="9">
        <v>0</v>
      </c>
      <c r="AI271" s="9">
        <v>212.52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500</v>
      </c>
      <c r="AR271" s="9">
        <v>0</v>
      </c>
      <c r="AS271" s="9">
        <v>0</v>
      </c>
      <c r="AT271" s="9">
        <f>VLOOKUP(E271,[1]Aplicado!$C$807:$AL$1391,36,0)</f>
        <v>0</v>
      </c>
      <c r="AU271" s="9">
        <f t="shared" si="4"/>
        <v>8000</v>
      </c>
      <c r="AV271" s="9">
        <v>0</v>
      </c>
      <c r="AW271" s="9">
        <v>0</v>
      </c>
      <c r="AX271" s="10">
        <v>66</v>
      </c>
      <c r="AY271" s="10">
        <v>60</v>
      </c>
      <c r="AZ271" s="9">
        <v>301000</v>
      </c>
      <c r="BA271" s="9">
        <v>312680.5</v>
      </c>
      <c r="BB271" s="11">
        <v>0.9</v>
      </c>
      <c r="BC271" s="11">
        <v>0.74560925929183297</v>
      </c>
      <c r="BD271" s="11">
        <v>11.83</v>
      </c>
      <c r="BE271" s="11"/>
      <c r="BF271" s="7"/>
      <c r="BG271" s="4"/>
      <c r="BH271" s="7" t="s">
        <v>422</v>
      </c>
      <c r="BI271" s="7" t="s">
        <v>96</v>
      </c>
      <c r="BJ271" s="7" t="s">
        <v>8</v>
      </c>
      <c r="BK271" s="7" t="s">
        <v>1</v>
      </c>
      <c r="BL271" s="5" t="s">
        <v>7</v>
      </c>
      <c r="BM271" s="11">
        <v>259041.64</v>
      </c>
      <c r="BN271" s="5" t="s">
        <v>254</v>
      </c>
      <c r="BO271" s="11"/>
      <c r="BP271" s="12">
        <v>45008</v>
      </c>
      <c r="BQ271" s="12">
        <v>46835</v>
      </c>
      <c r="BR271" s="11">
        <v>0</v>
      </c>
      <c r="BS271" s="11">
        <v>0</v>
      </c>
      <c r="BT271" s="11">
        <v>100</v>
      </c>
    </row>
    <row r="272" spans="1:72" s="1" customFormat="1" ht="18.2" customHeight="1" x14ac:dyDescent="0.15">
      <c r="A272" s="13">
        <v>270</v>
      </c>
      <c r="B272" s="14" t="s">
        <v>351</v>
      </c>
      <c r="C272" s="14" t="s">
        <v>0</v>
      </c>
      <c r="D272" s="15">
        <v>45383</v>
      </c>
      <c r="E272" s="16" t="s">
        <v>906</v>
      </c>
      <c r="F272" s="17">
        <v>0</v>
      </c>
      <c r="G272" s="17">
        <v>0</v>
      </c>
      <c r="H272" s="18">
        <v>212170.77</v>
      </c>
      <c r="I272" s="18">
        <v>0</v>
      </c>
      <c r="J272" s="18">
        <v>0</v>
      </c>
      <c r="K272" s="18">
        <v>212170.77</v>
      </c>
      <c r="L272" s="18">
        <v>3477.93</v>
      </c>
      <c r="M272" s="18">
        <v>0</v>
      </c>
      <c r="N272" s="18">
        <v>0</v>
      </c>
      <c r="O272" s="18">
        <v>0</v>
      </c>
      <c r="P272" s="18">
        <v>3477.93</v>
      </c>
      <c r="Q272" s="18">
        <v>0</v>
      </c>
      <c r="R272" s="18">
        <v>0</v>
      </c>
      <c r="S272" s="18">
        <v>208692.84</v>
      </c>
      <c r="T272" s="18">
        <v>0</v>
      </c>
      <c r="U272" s="18">
        <v>2091.65</v>
      </c>
      <c r="V272" s="18">
        <v>0</v>
      </c>
      <c r="W272" s="18">
        <v>0</v>
      </c>
      <c r="X272" s="18">
        <v>2091.65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170.83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0.59</v>
      </c>
      <c r="AR272" s="18">
        <v>0</v>
      </c>
      <c r="AS272" s="18">
        <v>0</v>
      </c>
      <c r="AT272" s="18">
        <f>VLOOKUP(E272,[1]Aplicado!$C$807:$AL$1391,36,0)</f>
        <v>0</v>
      </c>
      <c r="AU272" s="18">
        <f t="shared" si="4"/>
        <v>5741</v>
      </c>
      <c r="AV272" s="18">
        <v>0</v>
      </c>
      <c r="AW272" s="18">
        <v>0</v>
      </c>
      <c r="AX272" s="19">
        <v>74</v>
      </c>
      <c r="AY272" s="19">
        <v>60</v>
      </c>
      <c r="AZ272" s="18">
        <v>243927.55</v>
      </c>
      <c r="BA272" s="18">
        <v>251350.21</v>
      </c>
      <c r="BB272" s="20">
        <v>0.9</v>
      </c>
      <c r="BC272" s="20">
        <v>0.74725840093787899</v>
      </c>
      <c r="BD272" s="20">
        <v>11.83</v>
      </c>
      <c r="BE272" s="20"/>
      <c r="BF272" s="16"/>
      <c r="BG272" s="13"/>
      <c r="BH272" s="16" t="s">
        <v>367</v>
      </c>
      <c r="BI272" s="16" t="s">
        <v>912</v>
      </c>
      <c r="BJ272" s="16" t="s">
        <v>8</v>
      </c>
      <c r="BK272" s="16" t="s">
        <v>1</v>
      </c>
      <c r="BL272" s="14" t="s">
        <v>7</v>
      </c>
      <c r="BM272" s="20">
        <v>208692.84</v>
      </c>
      <c r="BN272" s="14" t="s">
        <v>254</v>
      </c>
      <c r="BO272" s="20"/>
      <c r="BP272" s="21">
        <v>45008</v>
      </c>
      <c r="BQ272" s="21">
        <v>46835</v>
      </c>
      <c r="BR272" s="20">
        <v>0</v>
      </c>
      <c r="BS272" s="20">
        <v>0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27</v>
      </c>
      <c r="C273" s="5" t="s">
        <v>0</v>
      </c>
      <c r="D273" s="6">
        <v>45383</v>
      </c>
      <c r="E273" s="7" t="s">
        <v>907</v>
      </c>
      <c r="F273" s="8">
        <v>0</v>
      </c>
      <c r="G273" s="8">
        <v>0</v>
      </c>
      <c r="H273" s="9">
        <v>230859.41</v>
      </c>
      <c r="I273" s="9">
        <v>0</v>
      </c>
      <c r="J273" s="9">
        <v>0</v>
      </c>
      <c r="K273" s="9">
        <v>230859.41</v>
      </c>
      <c r="L273" s="9">
        <v>5556.7</v>
      </c>
      <c r="M273" s="9">
        <v>0</v>
      </c>
      <c r="N273" s="9">
        <v>0</v>
      </c>
      <c r="O273" s="9">
        <v>0</v>
      </c>
      <c r="P273" s="9">
        <v>5556.7</v>
      </c>
      <c r="Q273" s="9">
        <v>0</v>
      </c>
      <c r="R273" s="9">
        <v>0</v>
      </c>
      <c r="S273" s="9">
        <v>225302.71</v>
      </c>
      <c r="T273" s="9">
        <v>0</v>
      </c>
      <c r="U273" s="9">
        <v>2275.89</v>
      </c>
      <c r="V273" s="9">
        <v>0</v>
      </c>
      <c r="W273" s="9">
        <v>0</v>
      </c>
      <c r="X273" s="9">
        <v>2275.89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199.48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8037.93</v>
      </c>
      <c r="AR273" s="9">
        <v>0</v>
      </c>
      <c r="AS273" s="9">
        <v>0</v>
      </c>
      <c r="AT273" s="9">
        <f>VLOOKUP(E273,[1]Aplicado!$C$807:$AL$1391,36,0)</f>
        <v>0</v>
      </c>
      <c r="AU273" s="9">
        <f t="shared" si="4"/>
        <v>16070</v>
      </c>
      <c r="AV273" s="9">
        <v>0</v>
      </c>
      <c r="AW273" s="9">
        <v>0</v>
      </c>
      <c r="AX273" s="10">
        <v>64</v>
      </c>
      <c r="AY273" s="10">
        <v>47</v>
      </c>
      <c r="AZ273" s="9">
        <v>466999.67</v>
      </c>
      <c r="BA273" s="9">
        <v>293488.40000000002</v>
      </c>
      <c r="BB273" s="11">
        <v>0.88</v>
      </c>
      <c r="BC273" s="11">
        <v>0.67555100917106103</v>
      </c>
      <c r="BD273" s="11">
        <v>11.83</v>
      </c>
      <c r="BE273" s="11"/>
      <c r="BF273" s="7"/>
      <c r="BG273" s="4"/>
      <c r="BH273" s="7" t="s">
        <v>353</v>
      </c>
      <c r="BI273" s="7" t="s">
        <v>859</v>
      </c>
      <c r="BJ273" s="7" t="s">
        <v>8</v>
      </c>
      <c r="BK273" s="7" t="s">
        <v>1</v>
      </c>
      <c r="BL273" s="5" t="s">
        <v>7</v>
      </c>
      <c r="BM273" s="11">
        <v>225302.71</v>
      </c>
      <c r="BN273" s="5" t="s">
        <v>254</v>
      </c>
      <c r="BO273" s="11"/>
      <c r="BP273" s="12">
        <v>45008</v>
      </c>
      <c r="BQ273" s="12">
        <v>46441</v>
      </c>
      <c r="BR273" s="11">
        <v>0</v>
      </c>
      <c r="BS273" s="11">
        <v>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351</v>
      </c>
      <c r="C274" s="14" t="s">
        <v>0</v>
      </c>
      <c r="D274" s="15">
        <v>45383</v>
      </c>
      <c r="E274" s="16" t="s">
        <v>904</v>
      </c>
      <c r="F274" s="17">
        <v>0</v>
      </c>
      <c r="G274" s="17">
        <v>0</v>
      </c>
      <c r="H274" s="18">
        <v>321673.78999999998</v>
      </c>
      <c r="I274" s="18">
        <v>0</v>
      </c>
      <c r="J274" s="18">
        <v>0</v>
      </c>
      <c r="K274" s="18">
        <v>321673.78999999998</v>
      </c>
      <c r="L274" s="18">
        <v>2634.2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321673.78999999998</v>
      </c>
      <c r="T274" s="18">
        <v>0</v>
      </c>
      <c r="U274" s="18">
        <v>3195.07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3195.07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2.2799999999999998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2.2799999999999998</v>
      </c>
      <c r="AT274" s="18">
        <f>VLOOKUP(E274,[1]Aplicado!$C$807:$AL$1391,36,0)</f>
        <v>0</v>
      </c>
      <c r="AU274" s="18">
        <f t="shared" si="4"/>
        <v>0</v>
      </c>
      <c r="AV274" s="18">
        <v>2634.2</v>
      </c>
      <c r="AW274" s="18">
        <v>3195.07</v>
      </c>
      <c r="AX274" s="19">
        <v>92</v>
      </c>
      <c r="AY274" s="19">
        <v>96</v>
      </c>
      <c r="AZ274" s="18">
        <v>267677.7</v>
      </c>
      <c r="BA274" s="18">
        <v>360731.74</v>
      </c>
      <c r="BB274" s="20">
        <v>0.9</v>
      </c>
      <c r="BC274" s="20">
        <v>0.80255319645562695</v>
      </c>
      <c r="BD274" s="20">
        <v>11.83</v>
      </c>
      <c r="BE274" s="20"/>
      <c r="BF274" s="16"/>
      <c r="BG274" s="13"/>
      <c r="BH274" s="16" t="s">
        <v>367</v>
      </c>
      <c r="BI274" s="16" t="s">
        <v>912</v>
      </c>
      <c r="BJ274" s="16" t="s">
        <v>8</v>
      </c>
      <c r="BK274" s="16" t="s">
        <v>1</v>
      </c>
      <c r="BL274" s="14" t="s">
        <v>7</v>
      </c>
      <c r="BM274" s="20">
        <v>321673.78999999998</v>
      </c>
      <c r="BN274" s="14" t="s">
        <v>254</v>
      </c>
      <c r="BO274" s="20"/>
      <c r="BP274" s="21">
        <v>45008</v>
      </c>
      <c r="BQ274" s="21">
        <v>47930</v>
      </c>
      <c r="BR274" s="20">
        <v>242.88</v>
      </c>
      <c r="BS274" s="20">
        <v>0</v>
      </c>
      <c r="BT274" s="20">
        <v>230</v>
      </c>
    </row>
    <row r="275" spans="1:72" s="1" customFormat="1" ht="18.2" customHeight="1" x14ac:dyDescent="0.15">
      <c r="A275" s="4">
        <v>273</v>
      </c>
      <c r="B275" s="5" t="s">
        <v>351</v>
      </c>
      <c r="C275" s="5" t="s">
        <v>0</v>
      </c>
      <c r="D275" s="6">
        <v>45383</v>
      </c>
      <c r="E275" s="7" t="s">
        <v>909</v>
      </c>
      <c r="F275" s="8">
        <v>0</v>
      </c>
      <c r="G275" s="8">
        <v>0</v>
      </c>
      <c r="H275" s="9">
        <v>376440.23</v>
      </c>
      <c r="I275" s="9">
        <v>0</v>
      </c>
      <c r="J275" s="9">
        <v>0</v>
      </c>
      <c r="K275" s="9">
        <v>376440.23</v>
      </c>
      <c r="L275" s="9">
        <v>6173.41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376440.23</v>
      </c>
      <c r="T275" s="9">
        <v>0</v>
      </c>
      <c r="U275" s="9">
        <v>3711.07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3711.07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0.36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0.36</v>
      </c>
      <c r="AT275" s="9">
        <f>VLOOKUP(E275,[1]Aplicado!$C$807:$AL$1391,36,0)</f>
        <v>0</v>
      </c>
      <c r="AU275" s="9">
        <f t="shared" si="4"/>
        <v>0</v>
      </c>
      <c r="AV275" s="9">
        <v>6173.41</v>
      </c>
      <c r="AW275" s="9">
        <v>3711.07</v>
      </c>
      <c r="AX275" s="10">
        <v>72</v>
      </c>
      <c r="AY275" s="10">
        <v>60</v>
      </c>
      <c r="AZ275" s="9">
        <v>407999.98</v>
      </c>
      <c r="BA275" s="9">
        <v>446077.77</v>
      </c>
      <c r="BB275" s="11">
        <v>0.9</v>
      </c>
      <c r="BC275" s="11">
        <v>0.75950031538222595</v>
      </c>
      <c r="BD275" s="11">
        <v>11.83</v>
      </c>
      <c r="BE275" s="11"/>
      <c r="BF275" s="7"/>
      <c r="BG275" s="4"/>
      <c r="BH275" s="7" t="s">
        <v>398</v>
      </c>
      <c r="BI275" s="7" t="s">
        <v>29</v>
      </c>
      <c r="BJ275" s="7" t="s">
        <v>8</v>
      </c>
      <c r="BK275" s="7" t="s">
        <v>1</v>
      </c>
      <c r="BL275" s="5" t="s">
        <v>7</v>
      </c>
      <c r="BM275" s="11">
        <v>376440.23</v>
      </c>
      <c r="BN275" s="5" t="s">
        <v>254</v>
      </c>
      <c r="BO275" s="11"/>
      <c r="BP275" s="12">
        <v>45008</v>
      </c>
      <c r="BQ275" s="12">
        <v>46835</v>
      </c>
      <c r="BR275" s="11">
        <v>302.8</v>
      </c>
      <c r="BS275" s="11">
        <v>0</v>
      </c>
      <c r="BT275" s="11">
        <v>230</v>
      </c>
    </row>
    <row r="276" spans="1:72" s="1" customFormat="1" ht="18.2" customHeight="1" x14ac:dyDescent="0.15">
      <c r="A276" s="13">
        <v>274</v>
      </c>
      <c r="B276" s="14" t="s">
        <v>351</v>
      </c>
      <c r="C276" s="14" t="s">
        <v>0</v>
      </c>
      <c r="D276" s="15">
        <v>45383</v>
      </c>
      <c r="E276" s="16" t="s">
        <v>910</v>
      </c>
      <c r="F276" s="17">
        <v>35</v>
      </c>
      <c r="G276" s="17">
        <v>0</v>
      </c>
      <c r="H276" s="18">
        <v>268816.34999999998</v>
      </c>
      <c r="I276" s="18">
        <v>0</v>
      </c>
      <c r="J276" s="18">
        <v>0</v>
      </c>
      <c r="K276" s="18">
        <v>268816.34999999998</v>
      </c>
      <c r="L276" s="18">
        <v>1413.91</v>
      </c>
      <c r="M276" s="18">
        <v>0</v>
      </c>
      <c r="N276" s="18">
        <v>0</v>
      </c>
      <c r="O276" s="18">
        <v>0</v>
      </c>
      <c r="P276" s="18">
        <v>0</v>
      </c>
      <c r="Q276" s="18">
        <v>42.59</v>
      </c>
      <c r="R276" s="18">
        <v>0</v>
      </c>
      <c r="S276" s="18">
        <v>268773.76000000001</v>
      </c>
      <c r="T276" s="18">
        <v>0</v>
      </c>
      <c r="U276" s="18">
        <v>2649.66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2649.66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42.59</v>
      </c>
      <c r="AT276" s="18">
        <f>VLOOKUP(E276,[1]Aplicado!$C$807:$AL$1391,36,0)</f>
        <v>0</v>
      </c>
      <c r="AU276" s="18">
        <f t="shared" si="4"/>
        <v>0</v>
      </c>
      <c r="AV276" s="18">
        <v>1413.91</v>
      </c>
      <c r="AW276" s="18">
        <v>2649.66</v>
      </c>
      <c r="AX276" s="19">
        <v>59</v>
      </c>
      <c r="AY276" s="19">
        <v>120</v>
      </c>
      <c r="AZ276" s="18">
        <v>249999.99</v>
      </c>
      <c r="BA276" s="18">
        <v>285183.28000000003</v>
      </c>
      <c r="BB276" s="20">
        <v>0.9</v>
      </c>
      <c r="BC276" s="20">
        <v>0.84821376624884903</v>
      </c>
      <c r="BD276" s="20">
        <v>11.83</v>
      </c>
      <c r="BE276" s="20"/>
      <c r="BF276" s="16"/>
      <c r="BG276" s="13"/>
      <c r="BH276" s="16" t="s">
        <v>422</v>
      </c>
      <c r="BI276" s="16" t="s">
        <v>96</v>
      </c>
      <c r="BJ276" s="16" t="s">
        <v>8</v>
      </c>
      <c r="BK276" s="16" t="s">
        <v>356</v>
      </c>
      <c r="BL276" s="14" t="s">
        <v>7</v>
      </c>
      <c r="BM276" s="20">
        <v>268773.76000000001</v>
      </c>
      <c r="BN276" s="14" t="s">
        <v>254</v>
      </c>
      <c r="BO276" s="20"/>
      <c r="BP276" s="21">
        <v>45008</v>
      </c>
      <c r="BQ276" s="21">
        <v>48661</v>
      </c>
      <c r="BR276" s="20">
        <v>193.84</v>
      </c>
      <c r="BS276" s="20">
        <v>0</v>
      </c>
      <c r="BT276" s="20">
        <v>230</v>
      </c>
    </row>
    <row r="277" spans="1:72" s="1" customFormat="1" ht="18.2" customHeight="1" x14ac:dyDescent="0.15">
      <c r="A277" s="4">
        <v>275</v>
      </c>
      <c r="B277" s="5" t="s">
        <v>95</v>
      </c>
      <c r="C277" s="5" t="s">
        <v>0</v>
      </c>
      <c r="D277" s="6">
        <v>45383</v>
      </c>
      <c r="E277" s="7" t="s">
        <v>913</v>
      </c>
      <c r="F277" s="8">
        <v>0</v>
      </c>
      <c r="G277" s="8">
        <v>0</v>
      </c>
      <c r="H277" s="9">
        <v>139622.23000000001</v>
      </c>
      <c r="I277" s="9">
        <v>0</v>
      </c>
      <c r="J277" s="9">
        <v>0</v>
      </c>
      <c r="K277" s="9">
        <v>139622.23000000001</v>
      </c>
      <c r="L277" s="9">
        <v>2260.9</v>
      </c>
      <c r="M277" s="9">
        <v>0</v>
      </c>
      <c r="N277" s="9">
        <v>0</v>
      </c>
      <c r="O277" s="9">
        <v>0</v>
      </c>
      <c r="P277" s="9">
        <v>2260.9</v>
      </c>
      <c r="Q277" s="9">
        <v>111.9</v>
      </c>
      <c r="R277" s="9">
        <v>0</v>
      </c>
      <c r="S277" s="9">
        <v>137249.43</v>
      </c>
      <c r="T277" s="9">
        <v>0</v>
      </c>
      <c r="U277" s="9">
        <v>1377.66</v>
      </c>
      <c r="V277" s="9">
        <v>0</v>
      </c>
      <c r="W277" s="9">
        <v>0</v>
      </c>
      <c r="X277" s="9">
        <v>1377.66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111.57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0.97</v>
      </c>
      <c r="AR277" s="9">
        <v>0</v>
      </c>
      <c r="AS277" s="9">
        <v>0</v>
      </c>
      <c r="AT277" s="9">
        <f>VLOOKUP(E277,[1]Aplicado!$C$807:$AL$1391,36,0)</f>
        <v>0</v>
      </c>
      <c r="AU277" s="9">
        <f t="shared" si="4"/>
        <v>3863</v>
      </c>
      <c r="AV277" s="9">
        <v>0</v>
      </c>
      <c r="AW277" s="9">
        <v>0</v>
      </c>
      <c r="AX277" s="10">
        <v>48</v>
      </c>
      <c r="AY277" s="10">
        <v>60</v>
      </c>
      <c r="AZ277" s="9">
        <v>251039.1</v>
      </c>
      <c r="BA277" s="9">
        <v>164130.54999999999</v>
      </c>
      <c r="BB277" s="11">
        <v>0.64890300000000001</v>
      </c>
      <c r="BC277" s="11">
        <v>0.54262638415145703</v>
      </c>
      <c r="BD277" s="11">
        <v>11.85</v>
      </c>
      <c r="BE277" s="11"/>
      <c r="BF277" s="7"/>
      <c r="BG277" s="4"/>
      <c r="BH277" s="7" t="s">
        <v>422</v>
      </c>
      <c r="BI277" s="7" t="s">
        <v>480</v>
      </c>
      <c r="BJ277" s="7" t="s">
        <v>8</v>
      </c>
      <c r="BK277" s="7" t="s">
        <v>1</v>
      </c>
      <c r="BL277" s="5" t="s">
        <v>7</v>
      </c>
      <c r="BM277" s="11">
        <v>137249.43</v>
      </c>
      <c r="BN277" s="5" t="s">
        <v>254</v>
      </c>
      <c r="BO277" s="11"/>
      <c r="BP277" s="12">
        <v>45036</v>
      </c>
      <c r="BQ277" s="12">
        <v>46863</v>
      </c>
      <c r="BR277" s="11">
        <v>0</v>
      </c>
      <c r="BS277" s="11">
        <v>0</v>
      </c>
      <c r="BT277" s="11">
        <v>0</v>
      </c>
    </row>
    <row r="278" spans="1:72" s="1" customFormat="1" ht="18.2" customHeight="1" x14ac:dyDescent="0.15">
      <c r="A278" s="13">
        <v>276</v>
      </c>
      <c r="B278" s="14" t="s">
        <v>351</v>
      </c>
      <c r="C278" s="14" t="s">
        <v>0</v>
      </c>
      <c r="D278" s="15">
        <v>45383</v>
      </c>
      <c r="E278" s="16" t="s">
        <v>914</v>
      </c>
      <c r="F278" s="17">
        <v>0</v>
      </c>
      <c r="G278" s="17">
        <v>0</v>
      </c>
      <c r="H278" s="18">
        <v>229761.77</v>
      </c>
      <c r="I278" s="18">
        <v>0</v>
      </c>
      <c r="J278" s="18">
        <v>0</v>
      </c>
      <c r="K278" s="18">
        <v>229761.77</v>
      </c>
      <c r="L278" s="18">
        <v>2867.31</v>
      </c>
      <c r="M278" s="18">
        <v>0</v>
      </c>
      <c r="N278" s="18">
        <v>0</v>
      </c>
      <c r="O278" s="18">
        <v>0</v>
      </c>
      <c r="P278" s="18">
        <v>2867.31</v>
      </c>
      <c r="Q278" s="18">
        <v>143.6</v>
      </c>
      <c r="R278" s="18">
        <v>0</v>
      </c>
      <c r="S278" s="18">
        <v>226750.86</v>
      </c>
      <c r="T278" s="18">
        <v>0</v>
      </c>
      <c r="U278" s="18">
        <v>2294.13</v>
      </c>
      <c r="V278" s="18">
        <v>0</v>
      </c>
      <c r="W278" s="18">
        <v>0</v>
      </c>
      <c r="X278" s="18">
        <v>2294.13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178.41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143.44999999999999</v>
      </c>
      <c r="AT278" s="18">
        <f>VLOOKUP(E278,[1]Aplicado!$C$807:$AL$1391,36,0)</f>
        <v>0</v>
      </c>
      <c r="AU278" s="18">
        <f t="shared" si="4"/>
        <v>5340</v>
      </c>
      <c r="AV278" s="18">
        <v>0</v>
      </c>
      <c r="AW278" s="18">
        <v>0</v>
      </c>
      <c r="AX278" s="19">
        <v>59</v>
      </c>
      <c r="AY278" s="19">
        <v>71</v>
      </c>
      <c r="AZ278" s="18">
        <v>269000.01368199999</v>
      </c>
      <c r="BA278" s="18">
        <v>262522.21999999997</v>
      </c>
      <c r="BB278" s="20">
        <v>0.9</v>
      </c>
      <c r="BC278" s="20">
        <v>0.77736571784285602</v>
      </c>
      <c r="BD278" s="20">
        <v>11.85</v>
      </c>
      <c r="BE278" s="20"/>
      <c r="BF278" s="16"/>
      <c r="BG278" s="13"/>
      <c r="BH278" s="16" t="s">
        <v>418</v>
      </c>
      <c r="BI278" s="16" t="s">
        <v>419</v>
      </c>
      <c r="BJ278" s="16" t="s">
        <v>8</v>
      </c>
      <c r="BK278" s="16" t="s">
        <v>1</v>
      </c>
      <c r="BL278" s="14" t="s">
        <v>7</v>
      </c>
      <c r="BM278" s="20">
        <v>226750.86</v>
      </c>
      <c r="BN278" s="14" t="s">
        <v>254</v>
      </c>
      <c r="BO278" s="20"/>
      <c r="BP278" s="21">
        <v>45036</v>
      </c>
      <c r="BQ278" s="21">
        <v>47197</v>
      </c>
      <c r="BR278" s="20">
        <v>0</v>
      </c>
      <c r="BS278" s="20">
        <v>0</v>
      </c>
      <c r="BT278" s="20">
        <v>0</v>
      </c>
    </row>
    <row r="279" spans="1:72" s="1" customFormat="1" ht="18.2" customHeight="1" x14ac:dyDescent="0.15">
      <c r="A279" s="4">
        <v>277</v>
      </c>
      <c r="B279" s="5" t="s">
        <v>351</v>
      </c>
      <c r="C279" s="5" t="s">
        <v>0</v>
      </c>
      <c r="D279" s="6">
        <v>45383</v>
      </c>
      <c r="E279" s="7" t="s">
        <v>915</v>
      </c>
      <c r="F279" s="8">
        <v>1</v>
      </c>
      <c r="G279" s="8">
        <v>1</v>
      </c>
      <c r="H279" s="9">
        <v>239479.62</v>
      </c>
      <c r="I279" s="9">
        <v>3919.06</v>
      </c>
      <c r="J279" s="9">
        <v>0</v>
      </c>
      <c r="K279" s="9">
        <v>243398.68</v>
      </c>
      <c r="L279" s="9">
        <v>3727.21</v>
      </c>
      <c r="M279" s="9">
        <v>0</v>
      </c>
      <c r="N279" s="9">
        <v>0</v>
      </c>
      <c r="O279" s="9">
        <v>3690.92</v>
      </c>
      <c r="P279" s="9">
        <v>0</v>
      </c>
      <c r="Q279" s="9">
        <v>0</v>
      </c>
      <c r="R279" s="9">
        <v>0</v>
      </c>
      <c r="S279" s="9">
        <v>239707.76</v>
      </c>
      <c r="T279" s="9">
        <v>2401.31</v>
      </c>
      <c r="U279" s="9">
        <v>2364.86</v>
      </c>
      <c r="V279" s="9">
        <v>0</v>
      </c>
      <c r="W279" s="9">
        <v>2401.31</v>
      </c>
      <c r="X279" s="9">
        <v>0</v>
      </c>
      <c r="Y279" s="9">
        <v>0</v>
      </c>
      <c r="Z279" s="9">
        <v>0</v>
      </c>
      <c r="AA279" s="9">
        <v>2364.86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186.77</v>
      </c>
      <c r="AQ279" s="9">
        <v>0</v>
      </c>
      <c r="AR279" s="9">
        <v>0</v>
      </c>
      <c r="AS279" s="9">
        <v>0</v>
      </c>
      <c r="AT279" s="9">
        <f>VLOOKUP(E279,[1]Aplicado!$C$807:$AL$1391,36,0)</f>
        <v>0</v>
      </c>
      <c r="AU279" s="9">
        <f t="shared" si="4"/>
        <v>6279</v>
      </c>
      <c r="AV279" s="9">
        <v>3955.35</v>
      </c>
      <c r="AW279" s="9">
        <v>2364.86</v>
      </c>
      <c r="AX279" s="10">
        <v>49</v>
      </c>
      <c r="AY279" s="10">
        <v>60</v>
      </c>
      <c r="AZ279" s="9">
        <v>367038.41</v>
      </c>
      <c r="BA279" s="9">
        <v>274804.83</v>
      </c>
      <c r="BB279" s="11">
        <v>0.8</v>
      </c>
      <c r="BC279" s="11">
        <v>0.69782691956324105</v>
      </c>
      <c r="BD279" s="11">
        <v>11.85</v>
      </c>
      <c r="BE279" s="11"/>
      <c r="BF279" s="7"/>
      <c r="BG279" s="4"/>
      <c r="BH279" s="7" t="s">
        <v>446</v>
      </c>
      <c r="BI279" s="7" t="s">
        <v>450</v>
      </c>
      <c r="BJ279" s="7" t="s">
        <v>8</v>
      </c>
      <c r="BK279" s="7" t="s">
        <v>358</v>
      </c>
      <c r="BL279" s="5" t="s">
        <v>7</v>
      </c>
      <c r="BM279" s="11">
        <v>239707.76</v>
      </c>
      <c r="BN279" s="5" t="s">
        <v>254</v>
      </c>
      <c r="BO279" s="11"/>
      <c r="BP279" s="12">
        <v>45058</v>
      </c>
      <c r="BQ279" s="12">
        <v>46885</v>
      </c>
      <c r="BR279" s="11">
        <v>416.77</v>
      </c>
      <c r="BS279" s="11">
        <v>0</v>
      </c>
      <c r="BT279" s="11">
        <v>230</v>
      </c>
    </row>
    <row r="280" spans="1:72" s="1" customFormat="1" ht="18.2" customHeight="1" x14ac:dyDescent="0.15">
      <c r="A280" s="13">
        <v>278</v>
      </c>
      <c r="B280" s="14" t="s">
        <v>90</v>
      </c>
      <c r="C280" s="14" t="s">
        <v>0</v>
      </c>
      <c r="D280" s="15">
        <v>45383</v>
      </c>
      <c r="E280" s="16" t="s">
        <v>916</v>
      </c>
      <c r="F280" s="17">
        <v>1</v>
      </c>
      <c r="G280" s="17">
        <v>1</v>
      </c>
      <c r="H280" s="18">
        <v>450066.63</v>
      </c>
      <c r="I280" s="18">
        <v>6906.87</v>
      </c>
      <c r="J280" s="18">
        <v>0</v>
      </c>
      <c r="K280" s="18">
        <v>456973.5</v>
      </c>
      <c r="L280" s="18">
        <v>3573.2</v>
      </c>
      <c r="M280" s="18">
        <v>0</v>
      </c>
      <c r="N280" s="18">
        <v>0</v>
      </c>
      <c r="O280" s="18">
        <v>3538.26</v>
      </c>
      <c r="P280" s="18">
        <v>0</v>
      </c>
      <c r="Q280" s="18">
        <v>0</v>
      </c>
      <c r="R280" s="18">
        <v>0</v>
      </c>
      <c r="S280" s="18">
        <v>453435.24</v>
      </c>
      <c r="T280" s="18">
        <v>9226.1299999999992</v>
      </c>
      <c r="U280" s="18">
        <v>4477.67</v>
      </c>
      <c r="V280" s="18">
        <v>0</v>
      </c>
      <c r="W280" s="18">
        <v>4512.6099999999997</v>
      </c>
      <c r="X280" s="18">
        <v>0</v>
      </c>
      <c r="Y280" s="18">
        <v>0</v>
      </c>
      <c r="Z280" s="18">
        <v>0</v>
      </c>
      <c r="AA280" s="18">
        <v>9191.19</v>
      </c>
      <c r="AB280" s="18">
        <v>0</v>
      </c>
      <c r="AC280" s="18">
        <v>0</v>
      </c>
      <c r="AD280" s="18">
        <v>0</v>
      </c>
      <c r="AE280" s="18">
        <v>0</v>
      </c>
      <c r="AF280" s="18">
        <v>143.04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57.84</v>
      </c>
      <c r="AN280" s="18">
        <v>0</v>
      </c>
      <c r="AO280" s="18">
        <v>0</v>
      </c>
      <c r="AP280" s="18">
        <v>336.25</v>
      </c>
      <c r="AQ280" s="18">
        <v>0</v>
      </c>
      <c r="AR280" s="18">
        <v>0</v>
      </c>
      <c r="AS280" s="18">
        <v>0</v>
      </c>
      <c r="AT280" s="18">
        <f>VLOOKUP(E280,[1]Aplicado!$C$807:$AL$1391,36,0)</f>
        <v>0</v>
      </c>
      <c r="AU280" s="18">
        <f t="shared" si="4"/>
        <v>8588</v>
      </c>
      <c r="AV280" s="18">
        <v>3573.2</v>
      </c>
      <c r="AW280" s="18">
        <v>9191.19</v>
      </c>
      <c r="AX280" s="19">
        <v>84</v>
      </c>
      <c r="AY280" s="19">
        <v>95</v>
      </c>
      <c r="AZ280" s="18">
        <v>623000</v>
      </c>
      <c r="BA280" s="18">
        <v>494738.22</v>
      </c>
      <c r="BB280" s="20">
        <v>0.64</v>
      </c>
      <c r="BC280" s="20">
        <v>0.58656991085103605</v>
      </c>
      <c r="BD280" s="20">
        <v>11.85</v>
      </c>
      <c r="BE280" s="20"/>
      <c r="BF280" s="16"/>
      <c r="BG280" s="13"/>
      <c r="BH280" s="16" t="s">
        <v>363</v>
      </c>
      <c r="BI280" s="16" t="s">
        <v>917</v>
      </c>
      <c r="BJ280" s="16" t="s">
        <v>8</v>
      </c>
      <c r="BK280" s="16" t="s">
        <v>358</v>
      </c>
      <c r="BL280" s="14" t="s">
        <v>7</v>
      </c>
      <c r="BM280" s="20">
        <v>453435.24</v>
      </c>
      <c r="BN280" s="14" t="s">
        <v>254</v>
      </c>
      <c r="BO280" s="20"/>
      <c r="BP280" s="21">
        <v>45069</v>
      </c>
      <c r="BQ280" s="21">
        <v>47961</v>
      </c>
      <c r="BR280" s="20">
        <v>423.21</v>
      </c>
      <c r="BS280" s="20">
        <v>0</v>
      </c>
      <c r="BT280" s="20">
        <v>230</v>
      </c>
    </row>
    <row r="281" spans="1:72" s="1" customFormat="1" ht="18.2" customHeight="1" x14ac:dyDescent="0.15">
      <c r="A281" s="4">
        <v>279</v>
      </c>
      <c r="B281" s="5" t="s">
        <v>27</v>
      </c>
      <c r="C281" s="5" t="s">
        <v>0</v>
      </c>
      <c r="D281" s="6">
        <v>45383</v>
      </c>
      <c r="E281" s="7" t="s">
        <v>918</v>
      </c>
      <c r="F281" s="8">
        <v>0</v>
      </c>
      <c r="G281" s="8">
        <v>0</v>
      </c>
      <c r="H281" s="9">
        <v>298628.40999999997</v>
      </c>
      <c r="I281" s="9">
        <v>0</v>
      </c>
      <c r="J281" s="9">
        <v>0</v>
      </c>
      <c r="K281" s="9">
        <v>298628.40999999997</v>
      </c>
      <c r="L281" s="9">
        <v>4629.57</v>
      </c>
      <c r="M281" s="9">
        <v>0</v>
      </c>
      <c r="N281" s="9">
        <v>0</v>
      </c>
      <c r="O281" s="9">
        <v>0</v>
      </c>
      <c r="P281" s="9">
        <v>2472.52</v>
      </c>
      <c r="Q281" s="9">
        <v>0</v>
      </c>
      <c r="R281" s="9">
        <v>0</v>
      </c>
      <c r="S281" s="9">
        <v>296155.89</v>
      </c>
      <c r="T281" s="9">
        <v>0</v>
      </c>
      <c r="U281" s="9">
        <v>2936.51</v>
      </c>
      <c r="V281" s="9">
        <v>0</v>
      </c>
      <c r="W281" s="9">
        <v>0</v>
      </c>
      <c r="X281" s="9">
        <v>2936.51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232.22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5641.25</v>
      </c>
      <c r="AT281" s="9">
        <f>VLOOKUP(E281,[1]Aplicado!$C$807:$AL$1391,36,0)</f>
        <v>0</v>
      </c>
      <c r="AU281" s="9">
        <f t="shared" si="4"/>
        <v>4.5474735088646412E-13</v>
      </c>
      <c r="AV281" s="9">
        <v>2157.0500000000002</v>
      </c>
      <c r="AW281" s="9">
        <v>0</v>
      </c>
      <c r="AX281" s="10">
        <v>50</v>
      </c>
      <c r="AY281" s="10">
        <v>60</v>
      </c>
      <c r="AZ281" s="9">
        <v>654999.32999999996</v>
      </c>
      <c r="BA281" s="9">
        <v>341683.86</v>
      </c>
      <c r="BB281" s="11">
        <v>0.67</v>
      </c>
      <c r="BC281" s="11">
        <v>0.58072525374771899</v>
      </c>
      <c r="BD281" s="11">
        <v>11.8</v>
      </c>
      <c r="BE281" s="11"/>
      <c r="BF281" s="7"/>
      <c r="BG281" s="4"/>
      <c r="BH281" s="7" t="s">
        <v>395</v>
      </c>
      <c r="BI281" s="7" t="s">
        <v>396</v>
      </c>
      <c r="BJ281" s="7" t="s">
        <v>8</v>
      </c>
      <c r="BK281" s="7" t="s">
        <v>1</v>
      </c>
      <c r="BL281" s="5" t="s">
        <v>7</v>
      </c>
      <c r="BM281" s="11">
        <v>296155.89</v>
      </c>
      <c r="BN281" s="5" t="s">
        <v>254</v>
      </c>
      <c r="BO281" s="11"/>
      <c r="BP281" s="12">
        <v>45089</v>
      </c>
      <c r="BQ281" s="12">
        <v>46916</v>
      </c>
      <c r="BR281" s="11">
        <v>0</v>
      </c>
      <c r="BS281" s="11">
        <v>0</v>
      </c>
      <c r="BT281" s="11">
        <v>230</v>
      </c>
    </row>
    <row r="282" spans="1:72" s="1" customFormat="1" ht="18.2" customHeight="1" x14ac:dyDescent="0.15">
      <c r="A282" s="13">
        <v>280</v>
      </c>
      <c r="B282" s="14" t="s">
        <v>27</v>
      </c>
      <c r="C282" s="14" t="s">
        <v>0</v>
      </c>
      <c r="D282" s="15">
        <v>45383</v>
      </c>
      <c r="E282" s="16" t="s">
        <v>923</v>
      </c>
      <c r="F282" s="17">
        <v>0</v>
      </c>
      <c r="G282" s="17">
        <v>0</v>
      </c>
      <c r="H282" s="18">
        <v>181837.78</v>
      </c>
      <c r="I282" s="18">
        <v>1946.76</v>
      </c>
      <c r="J282" s="18">
        <v>0</v>
      </c>
      <c r="K282" s="18">
        <v>183784.54</v>
      </c>
      <c r="L282" s="18">
        <v>2762.97</v>
      </c>
      <c r="M282" s="18">
        <v>0</v>
      </c>
      <c r="N282" s="18">
        <v>0</v>
      </c>
      <c r="O282" s="18">
        <v>1946.76</v>
      </c>
      <c r="P282" s="18">
        <v>486.49</v>
      </c>
      <c r="Q282" s="18">
        <v>0</v>
      </c>
      <c r="R282" s="18">
        <v>0</v>
      </c>
      <c r="S282" s="18">
        <v>181351.29</v>
      </c>
      <c r="T282" s="18">
        <v>0</v>
      </c>
      <c r="U282" s="18">
        <v>1788.07</v>
      </c>
      <c r="V282" s="18">
        <v>0</v>
      </c>
      <c r="W282" s="18">
        <v>0</v>
      </c>
      <c r="X282" s="18">
        <v>1788.07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330</v>
      </c>
      <c r="AG282" s="18">
        <v>0</v>
      </c>
      <c r="AH282" s="18">
        <v>0</v>
      </c>
      <c r="AI282" s="18">
        <v>139.68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f>VLOOKUP(E282,[1]Aplicado!$C$807:$AL$1391,36,0)</f>
        <v>0</v>
      </c>
      <c r="AU282" s="18">
        <f t="shared" si="4"/>
        <v>4691</v>
      </c>
      <c r="AV282" s="18">
        <v>2276.48</v>
      </c>
      <c r="AW282" s="18">
        <v>0</v>
      </c>
      <c r="AX282" s="19">
        <v>50</v>
      </c>
      <c r="AY282" s="19">
        <v>60</v>
      </c>
      <c r="AZ282" s="18">
        <v>230995.81</v>
      </c>
      <c r="BA282" s="18">
        <v>205524.7</v>
      </c>
      <c r="BB282" s="20">
        <v>0.9</v>
      </c>
      <c r="BC282" s="20">
        <v>0.79414377444657502</v>
      </c>
      <c r="BD282" s="20">
        <v>11.8</v>
      </c>
      <c r="BE282" s="20"/>
      <c r="BF282" s="16"/>
      <c r="BG282" s="13"/>
      <c r="BH282" s="16" t="s">
        <v>353</v>
      </c>
      <c r="BI282" s="16" t="s">
        <v>354</v>
      </c>
      <c r="BJ282" s="16" t="s">
        <v>8</v>
      </c>
      <c r="BK282" s="16" t="s">
        <v>1</v>
      </c>
      <c r="BL282" s="14" t="s">
        <v>7</v>
      </c>
      <c r="BM282" s="20">
        <v>181351.29</v>
      </c>
      <c r="BN282" s="14" t="s">
        <v>254</v>
      </c>
      <c r="BO282" s="20"/>
      <c r="BP282" s="21">
        <v>45090</v>
      </c>
      <c r="BQ282" s="21">
        <v>46917</v>
      </c>
      <c r="BR282" s="20">
        <v>0</v>
      </c>
      <c r="BS282" s="20">
        <v>0</v>
      </c>
      <c r="BT282" s="20">
        <v>330</v>
      </c>
    </row>
    <row r="283" spans="1:72" s="1" customFormat="1" ht="18.2" customHeight="1" x14ac:dyDescent="0.15">
      <c r="A283" s="4">
        <v>281</v>
      </c>
      <c r="B283" s="5" t="s">
        <v>351</v>
      </c>
      <c r="C283" s="5" t="s">
        <v>0</v>
      </c>
      <c r="D283" s="6">
        <v>45383</v>
      </c>
      <c r="E283" s="7" t="s">
        <v>922</v>
      </c>
      <c r="F283" s="8">
        <v>0</v>
      </c>
      <c r="G283" s="8">
        <v>0</v>
      </c>
      <c r="H283" s="9">
        <v>189528.84</v>
      </c>
      <c r="I283" s="9">
        <v>0</v>
      </c>
      <c r="J283" s="9">
        <v>0</v>
      </c>
      <c r="K283" s="9">
        <v>189528.84</v>
      </c>
      <c r="L283" s="9">
        <v>3181.66</v>
      </c>
      <c r="M283" s="9">
        <v>0</v>
      </c>
      <c r="N283" s="9">
        <v>0</v>
      </c>
      <c r="O283" s="9">
        <v>0</v>
      </c>
      <c r="P283" s="9">
        <v>3181.66</v>
      </c>
      <c r="Q283" s="9">
        <v>55856.04</v>
      </c>
      <c r="R283" s="9">
        <v>0</v>
      </c>
      <c r="S283" s="9">
        <v>130491.14</v>
      </c>
      <c r="T283" s="9">
        <v>0</v>
      </c>
      <c r="U283" s="9">
        <v>1314.45</v>
      </c>
      <c r="V283" s="9">
        <v>0</v>
      </c>
      <c r="W283" s="9">
        <v>0</v>
      </c>
      <c r="X283" s="9">
        <v>1314.45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147.85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55850</v>
      </c>
      <c r="AT283" s="9">
        <f>VLOOKUP(E283,[1]Aplicado!$C$807:$AL$1391,36,0)</f>
        <v>0</v>
      </c>
      <c r="AU283" s="9">
        <f t="shared" si="4"/>
        <v>4649.9999999999964</v>
      </c>
      <c r="AV283" s="9">
        <v>0</v>
      </c>
      <c r="AW283" s="9">
        <v>0</v>
      </c>
      <c r="AX283" s="10">
        <v>56</v>
      </c>
      <c r="AY283" s="10">
        <v>66</v>
      </c>
      <c r="AZ283" s="9">
        <v>210648.01</v>
      </c>
      <c r="BA283" s="9">
        <v>217538.28</v>
      </c>
      <c r="BB283" s="11">
        <v>0.9</v>
      </c>
      <c r="BC283" s="11">
        <v>0.53986832110652005</v>
      </c>
      <c r="BD283" s="11">
        <v>11.8</v>
      </c>
      <c r="BE283" s="11"/>
      <c r="BF283" s="7"/>
      <c r="BG283" s="4"/>
      <c r="BH283" s="7" t="s">
        <v>353</v>
      </c>
      <c r="BI283" s="7" t="s">
        <v>479</v>
      </c>
      <c r="BJ283" s="7" t="s">
        <v>8</v>
      </c>
      <c r="BK283" s="7" t="s">
        <v>1</v>
      </c>
      <c r="BL283" s="5" t="s">
        <v>7</v>
      </c>
      <c r="BM283" s="11">
        <v>130491.14</v>
      </c>
      <c r="BN283" s="5" t="s">
        <v>254</v>
      </c>
      <c r="BO283" s="11"/>
      <c r="BP283" s="12">
        <v>45090</v>
      </c>
      <c r="BQ283" s="12">
        <v>47100</v>
      </c>
      <c r="BR283" s="11">
        <v>0</v>
      </c>
      <c r="BS283" s="11">
        <v>0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27</v>
      </c>
      <c r="C284" s="14" t="s">
        <v>0</v>
      </c>
      <c r="D284" s="15">
        <v>45383</v>
      </c>
      <c r="E284" s="16" t="s">
        <v>924</v>
      </c>
      <c r="F284" s="17">
        <v>0</v>
      </c>
      <c r="G284" s="17">
        <v>0</v>
      </c>
      <c r="H284" s="18">
        <v>299121.34999999998</v>
      </c>
      <c r="I284" s="18">
        <v>0</v>
      </c>
      <c r="J284" s="18">
        <v>0</v>
      </c>
      <c r="K284" s="18">
        <v>299121.34999999998</v>
      </c>
      <c r="L284" s="18">
        <v>2389.65</v>
      </c>
      <c r="M284" s="18">
        <v>0</v>
      </c>
      <c r="N284" s="18">
        <v>0</v>
      </c>
      <c r="O284" s="18">
        <v>0</v>
      </c>
      <c r="P284" s="18">
        <v>2389.65</v>
      </c>
      <c r="Q284" s="18">
        <v>0</v>
      </c>
      <c r="R284" s="18">
        <v>0</v>
      </c>
      <c r="S284" s="18">
        <v>296731.7</v>
      </c>
      <c r="T284" s="18">
        <v>0</v>
      </c>
      <c r="U284" s="18">
        <v>2941.36</v>
      </c>
      <c r="V284" s="18">
        <v>0</v>
      </c>
      <c r="W284" s="18">
        <v>0</v>
      </c>
      <c r="X284" s="18">
        <v>2941.36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217.22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0.77</v>
      </c>
      <c r="AR284" s="18">
        <v>0</v>
      </c>
      <c r="AS284" s="18">
        <v>0</v>
      </c>
      <c r="AT284" s="18">
        <f>VLOOKUP(E284,[1]Aplicado!$C$807:$AL$1391,36,0)</f>
        <v>0</v>
      </c>
      <c r="AU284" s="18">
        <f t="shared" si="4"/>
        <v>5549</v>
      </c>
      <c r="AV284" s="18">
        <v>0</v>
      </c>
      <c r="AW284" s="18">
        <v>0</v>
      </c>
      <c r="AX284" s="19">
        <v>81</v>
      </c>
      <c r="AY284" s="19">
        <v>91</v>
      </c>
      <c r="AZ284" s="18">
        <v>310003.24</v>
      </c>
      <c r="BA284" s="18">
        <v>319607.82</v>
      </c>
      <c r="BB284" s="20">
        <v>0.82</v>
      </c>
      <c r="BC284" s="20">
        <v>0.76130801180021201</v>
      </c>
      <c r="BD284" s="20">
        <v>11.8</v>
      </c>
      <c r="BE284" s="20"/>
      <c r="BF284" s="16"/>
      <c r="BG284" s="13"/>
      <c r="BH284" s="16" t="s">
        <v>353</v>
      </c>
      <c r="BI284" s="16" t="s">
        <v>354</v>
      </c>
      <c r="BJ284" s="16" t="s">
        <v>8</v>
      </c>
      <c r="BK284" s="16" t="s">
        <v>1</v>
      </c>
      <c r="BL284" s="14" t="s">
        <v>7</v>
      </c>
      <c r="BM284" s="20">
        <v>296731.7</v>
      </c>
      <c r="BN284" s="14" t="s">
        <v>254</v>
      </c>
      <c r="BO284" s="20"/>
      <c r="BP284" s="21">
        <v>45098</v>
      </c>
      <c r="BQ284" s="21">
        <v>47869</v>
      </c>
      <c r="BR284" s="20">
        <v>0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351</v>
      </c>
      <c r="C285" s="5" t="s">
        <v>0</v>
      </c>
      <c r="D285" s="6">
        <v>45383</v>
      </c>
      <c r="E285" s="7" t="s">
        <v>919</v>
      </c>
      <c r="F285" s="8">
        <v>0</v>
      </c>
      <c r="G285" s="8">
        <v>0</v>
      </c>
      <c r="H285" s="9">
        <v>242432</v>
      </c>
      <c r="I285" s="9">
        <v>0</v>
      </c>
      <c r="J285" s="9">
        <v>0</v>
      </c>
      <c r="K285" s="9">
        <v>242432</v>
      </c>
      <c r="L285" s="9">
        <v>3699.21</v>
      </c>
      <c r="M285" s="9">
        <v>0</v>
      </c>
      <c r="N285" s="9">
        <v>0</v>
      </c>
      <c r="O285" s="9">
        <v>0</v>
      </c>
      <c r="P285" s="9">
        <v>3699.21</v>
      </c>
      <c r="Q285" s="9">
        <v>0</v>
      </c>
      <c r="R285" s="9">
        <v>0</v>
      </c>
      <c r="S285" s="9">
        <v>238732.79</v>
      </c>
      <c r="T285" s="9">
        <v>0</v>
      </c>
      <c r="U285" s="9">
        <v>2383.91</v>
      </c>
      <c r="V285" s="9">
        <v>0</v>
      </c>
      <c r="W285" s="9">
        <v>0</v>
      </c>
      <c r="X285" s="9">
        <v>2383.91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186.72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0.16</v>
      </c>
      <c r="AR285" s="9">
        <v>0</v>
      </c>
      <c r="AS285" s="9">
        <v>0</v>
      </c>
      <c r="AT285" s="9">
        <f>VLOOKUP(E285,[1]Aplicado!$C$807:$AL$1391,36,0)</f>
        <v>0</v>
      </c>
      <c r="AU285" s="9">
        <f t="shared" si="4"/>
        <v>6270</v>
      </c>
      <c r="AV285" s="9">
        <v>0</v>
      </c>
      <c r="AW285" s="9">
        <v>0</v>
      </c>
      <c r="AX285" s="10">
        <v>50</v>
      </c>
      <c r="AY285" s="10">
        <v>60</v>
      </c>
      <c r="AZ285" s="9">
        <v>216357.77</v>
      </c>
      <c r="BA285" s="9">
        <v>274713.52</v>
      </c>
      <c r="BB285" s="11">
        <v>0.9</v>
      </c>
      <c r="BC285" s="11">
        <v>0.78212208485406898</v>
      </c>
      <c r="BD285" s="11">
        <v>11.8</v>
      </c>
      <c r="BE285" s="11"/>
      <c r="BF285" s="7"/>
      <c r="BG285" s="4"/>
      <c r="BH285" s="7" t="s">
        <v>391</v>
      </c>
      <c r="BI285" s="7" t="s">
        <v>116</v>
      </c>
      <c r="BJ285" s="7" t="s">
        <v>8</v>
      </c>
      <c r="BK285" s="7" t="s">
        <v>1</v>
      </c>
      <c r="BL285" s="5" t="s">
        <v>7</v>
      </c>
      <c r="BM285" s="11">
        <v>238732.79</v>
      </c>
      <c r="BN285" s="5" t="s">
        <v>254</v>
      </c>
      <c r="BO285" s="11"/>
      <c r="BP285" s="12">
        <v>45098</v>
      </c>
      <c r="BQ285" s="12">
        <v>46925</v>
      </c>
      <c r="BR285" s="11">
        <v>0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351</v>
      </c>
      <c r="C286" s="14" t="s">
        <v>0</v>
      </c>
      <c r="D286" s="15">
        <v>45383</v>
      </c>
      <c r="E286" s="16" t="s">
        <v>920</v>
      </c>
      <c r="F286" s="17">
        <v>0</v>
      </c>
      <c r="G286" s="17">
        <v>0</v>
      </c>
      <c r="H286" s="18">
        <v>185391.06</v>
      </c>
      <c r="I286" s="18">
        <v>0</v>
      </c>
      <c r="J286" s="18">
        <v>0</v>
      </c>
      <c r="K286" s="18">
        <v>185391.06</v>
      </c>
      <c r="L286" s="18">
        <v>2816.96</v>
      </c>
      <c r="M286" s="18">
        <v>0</v>
      </c>
      <c r="N286" s="18">
        <v>0</v>
      </c>
      <c r="O286" s="18">
        <v>0</v>
      </c>
      <c r="P286" s="18">
        <v>2816.96</v>
      </c>
      <c r="Q286" s="18">
        <v>0</v>
      </c>
      <c r="R286" s="18">
        <v>0</v>
      </c>
      <c r="S286" s="18">
        <v>182574.1</v>
      </c>
      <c r="T286" s="18">
        <v>0</v>
      </c>
      <c r="U286" s="18">
        <v>1823.01</v>
      </c>
      <c r="V286" s="18">
        <v>0</v>
      </c>
      <c r="W286" s="18">
        <v>0</v>
      </c>
      <c r="X286" s="18">
        <v>1823.01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142.41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0.62</v>
      </c>
      <c r="AR286" s="18">
        <v>0</v>
      </c>
      <c r="AS286" s="18">
        <v>0</v>
      </c>
      <c r="AT286" s="18">
        <f>VLOOKUP(E286,[1]Aplicado!$C$807:$AL$1391,36,0)</f>
        <v>0</v>
      </c>
      <c r="AU286" s="18">
        <f t="shared" si="4"/>
        <v>4783</v>
      </c>
      <c r="AV286" s="18">
        <v>0</v>
      </c>
      <c r="AW286" s="18">
        <v>0</v>
      </c>
      <c r="AX286" s="19">
        <v>50</v>
      </c>
      <c r="AY286" s="19">
        <v>60</v>
      </c>
      <c r="AZ286" s="18">
        <v>210157.45</v>
      </c>
      <c r="BA286" s="18">
        <v>209540.83</v>
      </c>
      <c r="BB286" s="20">
        <v>0.9</v>
      </c>
      <c r="BC286" s="20">
        <v>0.78417504598029897</v>
      </c>
      <c r="BD286" s="20">
        <v>11.8</v>
      </c>
      <c r="BE286" s="20"/>
      <c r="BF286" s="16"/>
      <c r="BG286" s="13"/>
      <c r="BH286" s="16" t="s">
        <v>353</v>
      </c>
      <c r="BI286" s="16" t="s">
        <v>479</v>
      </c>
      <c r="BJ286" s="16" t="s">
        <v>8</v>
      </c>
      <c r="BK286" s="16" t="s">
        <v>1</v>
      </c>
      <c r="BL286" s="14" t="s">
        <v>7</v>
      </c>
      <c r="BM286" s="20">
        <v>182574.1</v>
      </c>
      <c r="BN286" s="14" t="s">
        <v>254</v>
      </c>
      <c r="BO286" s="20"/>
      <c r="BP286" s="21">
        <v>45098</v>
      </c>
      <c r="BQ286" s="21">
        <v>46925</v>
      </c>
      <c r="BR286" s="20">
        <v>0</v>
      </c>
      <c r="BS286" s="20">
        <v>0</v>
      </c>
      <c r="BT286" s="20">
        <v>0</v>
      </c>
    </row>
    <row r="287" spans="1:72" s="1" customFormat="1" ht="18.2" customHeight="1" x14ac:dyDescent="0.15">
      <c r="A287" s="4">
        <v>285</v>
      </c>
      <c r="B287" s="5" t="s">
        <v>27</v>
      </c>
      <c r="C287" s="5" t="s">
        <v>0</v>
      </c>
      <c r="D287" s="6">
        <v>45383</v>
      </c>
      <c r="E287" s="7" t="s">
        <v>921</v>
      </c>
      <c r="F287" s="8">
        <v>0</v>
      </c>
      <c r="G287" s="8">
        <v>0</v>
      </c>
      <c r="H287" s="9">
        <v>809551.23</v>
      </c>
      <c r="I287" s="9">
        <v>0</v>
      </c>
      <c r="J287" s="9">
        <v>0</v>
      </c>
      <c r="K287" s="9">
        <v>809551.23</v>
      </c>
      <c r="L287" s="9">
        <v>4055.52</v>
      </c>
      <c r="M287" s="9">
        <v>0</v>
      </c>
      <c r="N287" s="9">
        <v>0</v>
      </c>
      <c r="O287" s="9">
        <v>0</v>
      </c>
      <c r="P287" s="9">
        <v>4055.52</v>
      </c>
      <c r="Q287" s="9">
        <v>0</v>
      </c>
      <c r="R287" s="9">
        <v>0</v>
      </c>
      <c r="S287" s="9">
        <v>805495.71</v>
      </c>
      <c r="T287" s="9">
        <v>0</v>
      </c>
      <c r="U287" s="9">
        <v>7960.59</v>
      </c>
      <c r="V287" s="9">
        <v>0</v>
      </c>
      <c r="W287" s="9">
        <v>0</v>
      </c>
      <c r="X287" s="9">
        <v>7960.59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573.83000000000004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10.06</v>
      </c>
      <c r="AR287" s="9">
        <v>0</v>
      </c>
      <c r="AS287" s="9">
        <v>0</v>
      </c>
      <c r="AT287" s="9">
        <f>VLOOKUP(E287,[1]Aplicado!$C$807:$AL$1391,36,0)</f>
        <v>0</v>
      </c>
      <c r="AU287" s="9">
        <f t="shared" si="4"/>
        <v>12600</v>
      </c>
      <c r="AV287" s="9">
        <v>0</v>
      </c>
      <c r="AW287" s="9">
        <v>0</v>
      </c>
      <c r="AX287" s="10">
        <v>110</v>
      </c>
      <c r="AY287" s="10">
        <v>120</v>
      </c>
      <c r="AZ287" s="9">
        <v>671499.19</v>
      </c>
      <c r="BA287" s="9">
        <v>844319.22</v>
      </c>
      <c r="BB287" s="11">
        <v>1.06</v>
      </c>
      <c r="BC287" s="11">
        <v>1.0112590503387999</v>
      </c>
      <c r="BD287" s="11">
        <v>11.8</v>
      </c>
      <c r="BE287" s="11"/>
      <c r="BF287" s="7"/>
      <c r="BG287" s="4"/>
      <c r="BH287" s="7" t="s">
        <v>422</v>
      </c>
      <c r="BI287" s="7" t="s">
        <v>424</v>
      </c>
      <c r="BJ287" s="7" t="s">
        <v>8</v>
      </c>
      <c r="BK287" s="7" t="s">
        <v>1</v>
      </c>
      <c r="BL287" s="5" t="s">
        <v>7</v>
      </c>
      <c r="BM287" s="11">
        <v>805495.71</v>
      </c>
      <c r="BN287" s="5" t="s">
        <v>254</v>
      </c>
      <c r="BO287" s="11"/>
      <c r="BP287" s="12">
        <v>45098</v>
      </c>
      <c r="BQ287" s="12">
        <v>48751</v>
      </c>
      <c r="BR287" s="11">
        <v>0</v>
      </c>
      <c r="BS287" s="11">
        <v>0</v>
      </c>
      <c r="BT287" s="11">
        <v>0</v>
      </c>
    </row>
    <row r="288" spans="1:72" s="1" customFormat="1" ht="18.2" customHeight="1" x14ac:dyDescent="0.15">
      <c r="A288" s="13">
        <v>286</v>
      </c>
      <c r="B288" s="14" t="s">
        <v>351</v>
      </c>
      <c r="C288" s="14" t="s">
        <v>0</v>
      </c>
      <c r="D288" s="15">
        <v>45383</v>
      </c>
      <c r="E288" s="16" t="s">
        <v>926</v>
      </c>
      <c r="F288" s="17">
        <v>1</v>
      </c>
      <c r="G288" s="17">
        <v>0</v>
      </c>
      <c r="H288" s="18">
        <v>223071.26</v>
      </c>
      <c r="I288" s="18">
        <v>1087.44</v>
      </c>
      <c r="J288" s="18">
        <v>0</v>
      </c>
      <c r="K288" s="18">
        <v>224158.7</v>
      </c>
      <c r="L288" s="18">
        <v>1098.18</v>
      </c>
      <c r="M288" s="18">
        <v>0</v>
      </c>
      <c r="N288" s="18">
        <v>0</v>
      </c>
      <c r="O288" s="18">
        <v>862.98</v>
      </c>
      <c r="P288" s="18">
        <v>0</v>
      </c>
      <c r="Q288" s="18">
        <v>0</v>
      </c>
      <c r="R288" s="18">
        <v>0</v>
      </c>
      <c r="S288" s="18">
        <v>223295.72</v>
      </c>
      <c r="T288" s="18">
        <v>2213.5700000000002</v>
      </c>
      <c r="U288" s="18">
        <v>2202.83</v>
      </c>
      <c r="V288" s="18">
        <v>0</v>
      </c>
      <c r="W288" s="18">
        <v>2213.5700000000002</v>
      </c>
      <c r="X288" s="18">
        <v>0</v>
      </c>
      <c r="Y288" s="18">
        <v>0</v>
      </c>
      <c r="Z288" s="18">
        <v>0</v>
      </c>
      <c r="AA288" s="18">
        <v>2202.83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225.13</v>
      </c>
      <c r="AN288" s="18">
        <v>0</v>
      </c>
      <c r="AO288" s="18">
        <v>0</v>
      </c>
      <c r="AP288" s="18">
        <v>157.32</v>
      </c>
      <c r="AQ288" s="18">
        <v>0</v>
      </c>
      <c r="AR288" s="18">
        <v>0</v>
      </c>
      <c r="AS288" s="18">
        <v>0</v>
      </c>
      <c r="AT288" s="18">
        <f>VLOOKUP(E288,[1]Aplicado!$C$807:$AL$1391,36,0)</f>
        <v>0</v>
      </c>
      <c r="AU288" s="18">
        <f t="shared" si="4"/>
        <v>3459</v>
      </c>
      <c r="AV288" s="18">
        <v>1322.64</v>
      </c>
      <c r="AW288" s="18">
        <v>2202.83</v>
      </c>
      <c r="AX288" s="19">
        <v>111</v>
      </c>
      <c r="AY288" s="19">
        <v>120</v>
      </c>
      <c r="AZ288" s="18">
        <v>221137.49</v>
      </c>
      <c r="BA288" s="18">
        <v>231478.82</v>
      </c>
      <c r="BB288" s="20">
        <v>0.9</v>
      </c>
      <c r="BC288" s="20">
        <v>0.86818374138938503</v>
      </c>
      <c r="BD288" s="20">
        <v>11.85</v>
      </c>
      <c r="BE288" s="20"/>
      <c r="BF288" s="16"/>
      <c r="BG288" s="13"/>
      <c r="BH288" s="16" t="s">
        <v>353</v>
      </c>
      <c r="BI288" s="16" t="s">
        <v>479</v>
      </c>
      <c r="BJ288" s="16" t="s">
        <v>8</v>
      </c>
      <c r="BK288" s="16" t="s">
        <v>358</v>
      </c>
      <c r="BL288" s="14" t="s">
        <v>7</v>
      </c>
      <c r="BM288" s="20">
        <v>223295.72</v>
      </c>
      <c r="BN288" s="14" t="s">
        <v>254</v>
      </c>
      <c r="BO288" s="20"/>
      <c r="BP288" s="21">
        <v>45119</v>
      </c>
      <c r="BQ288" s="21">
        <v>48772</v>
      </c>
      <c r="BR288" s="20">
        <v>387.32</v>
      </c>
      <c r="BS288" s="20">
        <v>0</v>
      </c>
      <c r="BT288" s="20">
        <v>230</v>
      </c>
    </row>
    <row r="289" spans="1:72" s="1" customFormat="1" ht="18.2" customHeight="1" x14ac:dyDescent="0.15">
      <c r="A289" s="4">
        <v>287</v>
      </c>
      <c r="B289" s="5" t="s">
        <v>351</v>
      </c>
      <c r="C289" s="5" t="s">
        <v>0</v>
      </c>
      <c r="D289" s="6">
        <v>45383</v>
      </c>
      <c r="E289" s="7" t="s">
        <v>925</v>
      </c>
      <c r="F289" s="8">
        <v>0</v>
      </c>
      <c r="G289" s="8">
        <v>0</v>
      </c>
      <c r="H289" s="9">
        <v>235722.22</v>
      </c>
      <c r="I289" s="9">
        <v>0</v>
      </c>
      <c r="J289" s="9">
        <v>0</v>
      </c>
      <c r="K289" s="9">
        <v>235722.22</v>
      </c>
      <c r="L289" s="9">
        <v>3692.61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235722.22</v>
      </c>
      <c r="T289" s="9">
        <v>0</v>
      </c>
      <c r="U289" s="9">
        <v>2362.13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2362.13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0.03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0.03</v>
      </c>
      <c r="AT289" s="9">
        <f>VLOOKUP(E289,[1]Aplicado!$C$807:$AL$1391,36,0)</f>
        <v>0</v>
      </c>
      <c r="AU289" s="9">
        <f t="shared" si="4"/>
        <v>0</v>
      </c>
      <c r="AV289" s="9">
        <v>3692.61</v>
      </c>
      <c r="AW289" s="9">
        <v>2362.13</v>
      </c>
      <c r="AX289" s="10">
        <v>51</v>
      </c>
      <c r="AY289" s="10">
        <v>60</v>
      </c>
      <c r="AZ289" s="9">
        <v>211754.19</v>
      </c>
      <c r="BA289" s="9">
        <v>273120.98</v>
      </c>
      <c r="BB289" s="11">
        <v>0.9</v>
      </c>
      <c r="BC289" s="11">
        <v>0.77676199755873798</v>
      </c>
      <c r="BD289" s="11">
        <v>11.85</v>
      </c>
      <c r="BE289" s="11"/>
      <c r="BF289" s="7"/>
      <c r="BG289" s="4"/>
      <c r="BH289" s="7" t="s">
        <v>353</v>
      </c>
      <c r="BI289" s="7" t="s">
        <v>479</v>
      </c>
      <c r="BJ289" s="7" t="s">
        <v>8</v>
      </c>
      <c r="BK289" s="7" t="s">
        <v>1</v>
      </c>
      <c r="BL289" s="5" t="s">
        <v>7</v>
      </c>
      <c r="BM289" s="11">
        <v>235722.22</v>
      </c>
      <c r="BN289" s="5" t="s">
        <v>254</v>
      </c>
      <c r="BO289" s="11"/>
      <c r="BP289" s="12">
        <v>45128</v>
      </c>
      <c r="BQ289" s="12">
        <v>46955</v>
      </c>
      <c r="BR289" s="11">
        <v>185.59</v>
      </c>
      <c r="BS289" s="11">
        <v>0</v>
      </c>
      <c r="BT289" s="11">
        <v>230</v>
      </c>
    </row>
    <row r="290" spans="1:72" s="1" customFormat="1" ht="18.2" customHeight="1" x14ac:dyDescent="0.15">
      <c r="A290" s="13">
        <v>288</v>
      </c>
      <c r="B290" s="14" t="s">
        <v>351</v>
      </c>
      <c r="C290" s="14" t="s">
        <v>0</v>
      </c>
      <c r="D290" s="15">
        <v>45383</v>
      </c>
      <c r="E290" s="16" t="s">
        <v>931</v>
      </c>
      <c r="F290" s="17">
        <v>0</v>
      </c>
      <c r="G290" s="17">
        <v>0</v>
      </c>
      <c r="H290" s="18">
        <v>336763.61</v>
      </c>
      <c r="I290" s="18">
        <v>0</v>
      </c>
      <c r="J290" s="18">
        <v>0</v>
      </c>
      <c r="K290" s="18">
        <v>336763.61</v>
      </c>
      <c r="L290" s="18">
        <v>2557.9499999999998</v>
      </c>
      <c r="M290" s="18">
        <v>0</v>
      </c>
      <c r="N290" s="18">
        <v>0</v>
      </c>
      <c r="O290" s="18">
        <v>0</v>
      </c>
      <c r="P290" s="18">
        <v>2557.9499999999998</v>
      </c>
      <c r="Q290" s="18">
        <v>12.27</v>
      </c>
      <c r="R290" s="18">
        <v>0</v>
      </c>
      <c r="S290" s="18">
        <v>334193.39</v>
      </c>
      <c r="T290" s="18">
        <v>0</v>
      </c>
      <c r="U290" s="18">
        <v>3297.36</v>
      </c>
      <c r="V290" s="18">
        <v>0</v>
      </c>
      <c r="W290" s="18">
        <v>0</v>
      </c>
      <c r="X290" s="18">
        <v>3297.36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240.6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8.18</v>
      </c>
      <c r="AT290" s="18">
        <f>VLOOKUP(E290,[1]Aplicado!$C$807:$AL$1391,36,0)</f>
        <v>0</v>
      </c>
      <c r="AU290" s="18">
        <f t="shared" si="4"/>
        <v>6100</v>
      </c>
      <c r="AV290" s="18">
        <v>0</v>
      </c>
      <c r="AW290" s="18">
        <v>0</v>
      </c>
      <c r="AX290" s="19">
        <v>84</v>
      </c>
      <c r="AY290" s="19">
        <v>92</v>
      </c>
      <c r="AZ290" s="18">
        <v>260891.58</v>
      </c>
      <c r="BA290" s="18">
        <v>354000.59</v>
      </c>
      <c r="BB290" s="20">
        <v>0.9</v>
      </c>
      <c r="BC290" s="20">
        <v>0.849642795793081</v>
      </c>
      <c r="BD290" s="20">
        <v>11.75</v>
      </c>
      <c r="BE290" s="20"/>
      <c r="BF290" s="16"/>
      <c r="BG290" s="13"/>
      <c r="BH290" s="16" t="s">
        <v>387</v>
      </c>
      <c r="BI290" s="16" t="s">
        <v>388</v>
      </c>
      <c r="BJ290" s="16" t="s">
        <v>8</v>
      </c>
      <c r="BK290" s="16" t="s">
        <v>1</v>
      </c>
      <c r="BL290" s="14" t="s">
        <v>7</v>
      </c>
      <c r="BM290" s="20">
        <v>334193.39</v>
      </c>
      <c r="BN290" s="14" t="s">
        <v>254</v>
      </c>
      <c r="BO290" s="20"/>
      <c r="BP290" s="21">
        <v>45161</v>
      </c>
      <c r="BQ290" s="21">
        <v>47961</v>
      </c>
      <c r="BR290" s="20">
        <v>0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351</v>
      </c>
      <c r="C291" s="5" t="s">
        <v>0</v>
      </c>
      <c r="D291" s="6">
        <v>45383</v>
      </c>
      <c r="E291" s="7" t="s">
        <v>932</v>
      </c>
      <c r="F291" s="8">
        <v>0</v>
      </c>
      <c r="G291" s="8">
        <v>0</v>
      </c>
      <c r="H291" s="9">
        <v>244062.76</v>
      </c>
      <c r="I291" s="9">
        <v>0</v>
      </c>
      <c r="J291" s="9">
        <v>0</v>
      </c>
      <c r="K291" s="9">
        <v>244062.76</v>
      </c>
      <c r="L291" s="9">
        <v>3489.39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244062.76</v>
      </c>
      <c r="T291" s="9">
        <v>0</v>
      </c>
      <c r="U291" s="9">
        <v>2442.6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2442.6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2.83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2.83</v>
      </c>
      <c r="AT291" s="9">
        <f>VLOOKUP(E291,[1]Aplicado!$C$807:$AL$1391,36,0)</f>
        <v>0</v>
      </c>
      <c r="AU291" s="9">
        <f t="shared" si="4"/>
        <v>0</v>
      </c>
      <c r="AV291" s="9">
        <v>3489.39</v>
      </c>
      <c r="AW291" s="9">
        <v>2442.6</v>
      </c>
      <c r="AX291" s="10">
        <v>53</v>
      </c>
      <c r="AY291" s="10">
        <v>60</v>
      </c>
      <c r="AZ291" s="9">
        <v>210492.14</v>
      </c>
      <c r="BA291" s="9">
        <v>267583.7</v>
      </c>
      <c r="BB291" s="11">
        <v>0.9</v>
      </c>
      <c r="BC291" s="11">
        <v>0.82088888075021005</v>
      </c>
      <c r="BD291" s="11">
        <v>11.85</v>
      </c>
      <c r="BE291" s="11"/>
      <c r="BF291" s="7"/>
      <c r="BG291" s="4"/>
      <c r="BH291" s="7" t="s">
        <v>353</v>
      </c>
      <c r="BI291" s="7" t="s">
        <v>354</v>
      </c>
      <c r="BJ291" s="7" t="s">
        <v>8</v>
      </c>
      <c r="BK291" s="7" t="s">
        <v>1</v>
      </c>
      <c r="BL291" s="5" t="s">
        <v>7</v>
      </c>
      <c r="BM291" s="11">
        <v>244062.76</v>
      </c>
      <c r="BN291" s="5" t="s">
        <v>254</v>
      </c>
      <c r="BO291" s="11"/>
      <c r="BP291" s="12">
        <v>45181</v>
      </c>
      <c r="BQ291" s="12">
        <v>47008</v>
      </c>
      <c r="BR291" s="11">
        <v>179.03</v>
      </c>
      <c r="BS291" s="11">
        <v>0</v>
      </c>
      <c r="BT291" s="11">
        <v>230</v>
      </c>
    </row>
    <row r="292" spans="1:72" s="1" customFormat="1" ht="18.2" customHeight="1" x14ac:dyDescent="0.15">
      <c r="A292" s="13">
        <v>290</v>
      </c>
      <c r="B292" s="14" t="s">
        <v>27</v>
      </c>
      <c r="C292" s="14" t="s">
        <v>0</v>
      </c>
      <c r="D292" s="15">
        <v>45383</v>
      </c>
      <c r="E292" s="16" t="s">
        <v>943</v>
      </c>
      <c r="F292" s="17">
        <v>0</v>
      </c>
      <c r="G292" s="17">
        <v>0</v>
      </c>
      <c r="H292" s="18">
        <v>235377.15</v>
      </c>
      <c r="I292" s="18">
        <v>0</v>
      </c>
      <c r="J292" s="18">
        <v>6127.79</v>
      </c>
      <c r="K292" s="18">
        <v>235377.15</v>
      </c>
      <c r="L292" s="18">
        <v>3234</v>
      </c>
      <c r="M292" s="18">
        <v>0</v>
      </c>
      <c r="N292" s="18">
        <v>0</v>
      </c>
      <c r="O292" s="18">
        <v>0</v>
      </c>
      <c r="P292" s="18">
        <v>3234</v>
      </c>
      <c r="Q292" s="18">
        <v>6127.79</v>
      </c>
      <c r="R292" s="18">
        <v>0</v>
      </c>
      <c r="S292" s="18">
        <v>226015.35999999999</v>
      </c>
      <c r="T292" s="18">
        <v>0</v>
      </c>
      <c r="U292" s="18">
        <v>2263.84</v>
      </c>
      <c r="V292" s="18">
        <v>0</v>
      </c>
      <c r="W292" s="18">
        <v>0</v>
      </c>
      <c r="X292" s="18">
        <v>2263.84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168.56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f>VLOOKUP(E292,[1]Aplicado!$C$807:$AL$1391,36,0)</f>
        <v>0</v>
      </c>
      <c r="AU292" s="18">
        <f t="shared" si="4"/>
        <v>5666.4000000000005</v>
      </c>
      <c r="AV292" s="18">
        <v>0</v>
      </c>
      <c r="AW292" s="18">
        <v>0</v>
      </c>
      <c r="AX292" s="19">
        <v>55</v>
      </c>
      <c r="AY292" s="19">
        <v>60</v>
      </c>
      <c r="AZ292" s="18">
        <v>353699.99</v>
      </c>
      <c r="BA292" s="18">
        <v>248000</v>
      </c>
      <c r="BB292" s="20">
        <v>0.9</v>
      </c>
      <c r="BC292" s="20">
        <v>0.82021703225806497</v>
      </c>
      <c r="BD292" s="20">
        <v>11.85</v>
      </c>
      <c r="BE292" s="20"/>
      <c r="BF292" s="16"/>
      <c r="BG292" s="13"/>
      <c r="BH292" s="16" t="s">
        <v>387</v>
      </c>
      <c r="BI292" s="16" t="s">
        <v>944</v>
      </c>
      <c r="BJ292" s="16" t="s">
        <v>8</v>
      </c>
      <c r="BK292" s="16" t="s">
        <v>1</v>
      </c>
      <c r="BL292" s="14" t="s">
        <v>7</v>
      </c>
      <c r="BM292" s="20">
        <v>226015.35999999999</v>
      </c>
      <c r="BN292" s="14" t="s">
        <v>254</v>
      </c>
      <c r="BO292" s="20"/>
      <c r="BP292" s="21">
        <v>45188</v>
      </c>
      <c r="BQ292" s="21">
        <v>47015</v>
      </c>
      <c r="BR292" s="20">
        <v>0</v>
      </c>
      <c r="BS292" s="20">
        <v>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351</v>
      </c>
      <c r="C293" s="5" t="s">
        <v>0</v>
      </c>
      <c r="D293" s="6">
        <v>45383</v>
      </c>
      <c r="E293" s="7" t="s">
        <v>936</v>
      </c>
      <c r="F293" s="8">
        <v>0</v>
      </c>
      <c r="G293" s="8">
        <v>0</v>
      </c>
      <c r="H293" s="9">
        <v>200232.56</v>
      </c>
      <c r="I293" s="9">
        <v>0</v>
      </c>
      <c r="J293" s="9">
        <v>0</v>
      </c>
      <c r="K293" s="9">
        <v>200232.56</v>
      </c>
      <c r="L293" s="9">
        <v>2763.21</v>
      </c>
      <c r="M293" s="9">
        <v>0</v>
      </c>
      <c r="N293" s="9">
        <v>0</v>
      </c>
      <c r="O293" s="9">
        <v>0</v>
      </c>
      <c r="P293" s="9">
        <v>2763.21</v>
      </c>
      <c r="Q293" s="9">
        <v>0</v>
      </c>
      <c r="R293" s="9">
        <v>0</v>
      </c>
      <c r="S293" s="9">
        <v>197469.35</v>
      </c>
      <c r="T293" s="9">
        <v>0</v>
      </c>
      <c r="U293" s="9">
        <v>1965.62</v>
      </c>
      <c r="V293" s="9">
        <v>0</v>
      </c>
      <c r="W293" s="9">
        <v>0</v>
      </c>
      <c r="X293" s="9">
        <v>1965.62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145.19999999999999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f>VLOOKUP(E293,[1]Aplicado!$C$807:$AL$1391,36,0)</f>
        <v>0</v>
      </c>
      <c r="AU293" s="9">
        <f t="shared" si="4"/>
        <v>4874.03</v>
      </c>
      <c r="AV293" s="9">
        <v>0</v>
      </c>
      <c r="AW293" s="9">
        <v>0</v>
      </c>
      <c r="AX293" s="10">
        <v>54</v>
      </c>
      <c r="AY293" s="10">
        <v>60</v>
      </c>
      <c r="AZ293" s="9">
        <v>213269.7</v>
      </c>
      <c r="BA293" s="9">
        <v>213650.88</v>
      </c>
      <c r="BB293" s="11">
        <v>0.9</v>
      </c>
      <c r="BC293" s="11">
        <v>0.83183563297282004</v>
      </c>
      <c r="BD293" s="11">
        <v>11.78</v>
      </c>
      <c r="BE293" s="11"/>
      <c r="BF293" s="7"/>
      <c r="BG293" s="4"/>
      <c r="BH293" s="7" t="s">
        <v>381</v>
      </c>
      <c r="BI293" s="7" t="s">
        <v>382</v>
      </c>
      <c r="BJ293" s="7" t="s">
        <v>8</v>
      </c>
      <c r="BK293" s="7" t="s">
        <v>1</v>
      </c>
      <c r="BL293" s="5" t="s">
        <v>7</v>
      </c>
      <c r="BM293" s="11">
        <v>197469.35</v>
      </c>
      <c r="BN293" s="5" t="s">
        <v>254</v>
      </c>
      <c r="BO293" s="11"/>
      <c r="BP293" s="12">
        <v>45218</v>
      </c>
      <c r="BQ293" s="12">
        <v>47045</v>
      </c>
      <c r="BR293" s="11">
        <v>0</v>
      </c>
      <c r="BS293" s="11">
        <v>0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27</v>
      </c>
      <c r="C294" s="14" t="s">
        <v>0</v>
      </c>
      <c r="D294" s="15">
        <v>45383</v>
      </c>
      <c r="E294" s="16" t="s">
        <v>948</v>
      </c>
      <c r="F294" s="17">
        <v>0</v>
      </c>
      <c r="G294" s="17">
        <v>0</v>
      </c>
      <c r="H294" s="18">
        <v>201322.15</v>
      </c>
      <c r="I294" s="18">
        <v>0</v>
      </c>
      <c r="J294" s="18">
        <v>0</v>
      </c>
      <c r="K294" s="18">
        <v>201322.15</v>
      </c>
      <c r="L294" s="18">
        <v>2741.86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201322.15</v>
      </c>
      <c r="T294" s="18">
        <v>0</v>
      </c>
      <c r="U294" s="18">
        <v>1950.43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1950.43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16.34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16.34</v>
      </c>
      <c r="AT294" s="18">
        <f>VLOOKUP(E294,[1]Aplicado!$C$807:$AL$1391,36,0)</f>
        <v>0</v>
      </c>
      <c r="AU294" s="18">
        <f t="shared" si="4"/>
        <v>0</v>
      </c>
      <c r="AV294" s="18">
        <v>2741.86</v>
      </c>
      <c r="AW294" s="18">
        <v>1950.43</v>
      </c>
      <c r="AX294" s="19">
        <v>56</v>
      </c>
      <c r="AY294" s="19">
        <v>60</v>
      </c>
      <c r="AZ294" s="18">
        <v>222891.04</v>
      </c>
      <c r="BA294" s="18">
        <v>212000</v>
      </c>
      <c r="BB294" s="20">
        <v>0.9</v>
      </c>
      <c r="BC294" s="20">
        <v>0.854669504716981</v>
      </c>
      <c r="BD294" s="20">
        <v>13.94</v>
      </c>
      <c r="BE294" s="20"/>
      <c r="BF294" s="16"/>
      <c r="BG294" s="13"/>
      <c r="BH294" s="16" t="s">
        <v>367</v>
      </c>
      <c r="BI294" s="16" t="s">
        <v>801</v>
      </c>
      <c r="BJ294" s="16" t="s">
        <v>8</v>
      </c>
      <c r="BK294" s="16" t="s">
        <v>1</v>
      </c>
      <c r="BL294" s="14" t="s">
        <v>7</v>
      </c>
      <c r="BM294" s="20">
        <v>201322.15</v>
      </c>
      <c r="BN294" s="14" t="s">
        <v>254</v>
      </c>
      <c r="BO294" s="20"/>
      <c r="BP294" s="21">
        <v>45218</v>
      </c>
      <c r="BQ294" s="21">
        <v>47045</v>
      </c>
      <c r="BR294" s="20">
        <v>127.74</v>
      </c>
      <c r="BS294" s="20">
        <v>0</v>
      </c>
      <c r="BT294" s="20">
        <v>230</v>
      </c>
    </row>
    <row r="295" spans="1:72" s="1" customFormat="1" ht="18.2" customHeight="1" x14ac:dyDescent="0.15">
      <c r="A295" s="4">
        <v>293</v>
      </c>
      <c r="B295" s="5" t="s">
        <v>95</v>
      </c>
      <c r="C295" s="5" t="s">
        <v>0</v>
      </c>
      <c r="D295" s="6">
        <v>45383</v>
      </c>
      <c r="E295" s="7" t="s">
        <v>937</v>
      </c>
      <c r="F295" s="8">
        <v>0</v>
      </c>
      <c r="G295" s="8">
        <v>0</v>
      </c>
      <c r="H295" s="9">
        <v>423323.62</v>
      </c>
      <c r="I295" s="9">
        <v>0</v>
      </c>
      <c r="J295" s="9">
        <v>0</v>
      </c>
      <c r="K295" s="9">
        <v>423323.62</v>
      </c>
      <c r="L295" s="9">
        <v>5841.87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423323.62</v>
      </c>
      <c r="T295" s="9">
        <v>0</v>
      </c>
      <c r="U295" s="9">
        <v>4155.63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4155.63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3.8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3.8</v>
      </c>
      <c r="AT295" s="9">
        <f>VLOOKUP(E295,[1]Aplicado!$C$807:$AL$1391,36,0)</f>
        <v>0</v>
      </c>
      <c r="AU295" s="9">
        <f t="shared" si="4"/>
        <v>0</v>
      </c>
      <c r="AV295" s="9">
        <v>5841.87</v>
      </c>
      <c r="AW295" s="9">
        <v>4155.63</v>
      </c>
      <c r="AX295" s="10">
        <v>54</v>
      </c>
      <c r="AY295" s="10">
        <v>60</v>
      </c>
      <c r="AZ295" s="9">
        <v>488282</v>
      </c>
      <c r="BA295" s="9">
        <v>451692.08</v>
      </c>
      <c r="BB295" s="11">
        <v>0.69</v>
      </c>
      <c r="BC295" s="11">
        <v>0.64666464331187701</v>
      </c>
      <c r="BD295" s="11">
        <v>11.78</v>
      </c>
      <c r="BE295" s="11"/>
      <c r="BF295" s="7"/>
      <c r="BG295" s="4"/>
      <c r="BH295" s="7" t="s">
        <v>362</v>
      </c>
      <c r="BI295" s="7" t="s">
        <v>478</v>
      </c>
      <c r="BJ295" s="7" t="s">
        <v>8</v>
      </c>
      <c r="BK295" s="7" t="s">
        <v>1</v>
      </c>
      <c r="BL295" s="5" t="s">
        <v>7</v>
      </c>
      <c r="BM295" s="11">
        <v>423323.62</v>
      </c>
      <c r="BN295" s="5" t="s">
        <v>254</v>
      </c>
      <c r="BO295" s="11"/>
      <c r="BP295" s="12">
        <v>45205</v>
      </c>
      <c r="BQ295" s="12">
        <v>47032</v>
      </c>
      <c r="BR295" s="11">
        <v>303.19</v>
      </c>
      <c r="BS295" s="11">
        <v>0</v>
      </c>
      <c r="BT295" s="11">
        <v>230</v>
      </c>
    </row>
    <row r="296" spans="1:72" s="1" customFormat="1" ht="18.2" customHeight="1" x14ac:dyDescent="0.15">
      <c r="A296" s="13">
        <v>294</v>
      </c>
      <c r="B296" s="14" t="s">
        <v>351</v>
      </c>
      <c r="C296" s="14" t="s">
        <v>0</v>
      </c>
      <c r="D296" s="15">
        <v>45383</v>
      </c>
      <c r="E296" s="16" t="s">
        <v>938</v>
      </c>
      <c r="F296" s="17">
        <v>0</v>
      </c>
      <c r="G296" s="17">
        <v>0</v>
      </c>
      <c r="H296" s="18">
        <v>171844.15</v>
      </c>
      <c r="I296" s="18">
        <v>0</v>
      </c>
      <c r="J296" s="18">
        <v>0</v>
      </c>
      <c r="K296" s="18">
        <v>171844.15</v>
      </c>
      <c r="L296" s="18">
        <v>2469.9699999999998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171844.15</v>
      </c>
      <c r="T296" s="18">
        <v>0</v>
      </c>
      <c r="U296" s="18">
        <v>1686.94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1686.94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1.38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1.38</v>
      </c>
      <c r="AT296" s="18">
        <f>VLOOKUP(E296,[1]Aplicado!$C$807:$AL$1391,36,0)</f>
        <v>0</v>
      </c>
      <c r="AU296" s="18">
        <f t="shared" si="4"/>
        <v>0</v>
      </c>
      <c r="AV296" s="18">
        <v>2469.9699999999998</v>
      </c>
      <c r="AW296" s="18">
        <v>1686.94</v>
      </c>
      <c r="AX296" s="19">
        <v>54</v>
      </c>
      <c r="AY296" s="19">
        <v>60</v>
      </c>
      <c r="AZ296" s="18">
        <v>229291.99</v>
      </c>
      <c r="BA296" s="18">
        <v>187811.15</v>
      </c>
      <c r="BB296" s="20">
        <v>0.76</v>
      </c>
      <c r="BC296" s="20">
        <v>0.69538764870988801</v>
      </c>
      <c r="BD296" s="20">
        <v>11.78</v>
      </c>
      <c r="BE296" s="20"/>
      <c r="BF296" s="16"/>
      <c r="BG296" s="13"/>
      <c r="BH296" s="16" t="s">
        <v>446</v>
      </c>
      <c r="BI296" s="16" t="s">
        <v>447</v>
      </c>
      <c r="BJ296" s="16" t="s">
        <v>8</v>
      </c>
      <c r="BK296" s="16" t="s">
        <v>1</v>
      </c>
      <c r="BL296" s="14" t="s">
        <v>7</v>
      </c>
      <c r="BM296" s="20">
        <v>171844.15</v>
      </c>
      <c r="BN296" s="14" t="s">
        <v>254</v>
      </c>
      <c r="BO296" s="20"/>
      <c r="BP296" s="21">
        <v>45215</v>
      </c>
      <c r="BQ296" s="21">
        <v>47042</v>
      </c>
      <c r="BR296" s="20">
        <v>126.25</v>
      </c>
      <c r="BS296" s="20">
        <v>0</v>
      </c>
      <c r="BT296" s="20">
        <v>230</v>
      </c>
    </row>
    <row r="297" spans="1:72" s="1" customFormat="1" ht="18.2" customHeight="1" x14ac:dyDescent="0.15">
      <c r="A297" s="4">
        <v>295</v>
      </c>
      <c r="B297" s="5" t="s">
        <v>95</v>
      </c>
      <c r="C297" s="5" t="s">
        <v>0</v>
      </c>
      <c r="D297" s="6">
        <v>45383</v>
      </c>
      <c r="E297" s="7" t="s">
        <v>942</v>
      </c>
      <c r="F297" s="8">
        <v>0</v>
      </c>
      <c r="G297" s="8">
        <v>0</v>
      </c>
      <c r="H297" s="9">
        <v>220315.53</v>
      </c>
      <c r="I297" s="9">
        <v>0</v>
      </c>
      <c r="J297" s="9">
        <v>0</v>
      </c>
      <c r="K297" s="9">
        <v>220315.53</v>
      </c>
      <c r="L297" s="9">
        <v>2966.21</v>
      </c>
      <c r="M297" s="9">
        <v>0</v>
      </c>
      <c r="N297" s="9">
        <v>0</v>
      </c>
      <c r="O297" s="9">
        <v>0</v>
      </c>
      <c r="P297" s="9">
        <v>2966.21</v>
      </c>
      <c r="Q297" s="9">
        <v>0</v>
      </c>
      <c r="R297" s="9">
        <v>0</v>
      </c>
      <c r="S297" s="9">
        <v>217349.32</v>
      </c>
      <c r="T297" s="9">
        <v>0</v>
      </c>
      <c r="U297" s="9">
        <v>2175.62</v>
      </c>
      <c r="V297" s="9">
        <v>0</v>
      </c>
      <c r="W297" s="9">
        <v>0</v>
      </c>
      <c r="X297" s="9">
        <v>2175.62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157.63999999999999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0.53</v>
      </c>
      <c r="AR297" s="9">
        <v>0</v>
      </c>
      <c r="AS297" s="9">
        <v>0</v>
      </c>
      <c r="AT297" s="9">
        <f>VLOOKUP(E297,[1]Aplicado!$C$807:$AL$1391,36,0)</f>
        <v>0</v>
      </c>
      <c r="AU297" s="9">
        <f t="shared" si="4"/>
        <v>5300</v>
      </c>
      <c r="AV297" s="9">
        <v>0</v>
      </c>
      <c r="AW297" s="9">
        <v>0</v>
      </c>
      <c r="AX297" s="10">
        <v>55</v>
      </c>
      <c r="AY297" s="10">
        <v>60</v>
      </c>
      <c r="AZ297" s="9">
        <v>215084.02</v>
      </c>
      <c r="BA297" s="9">
        <v>231940.75</v>
      </c>
      <c r="BB297" s="11">
        <v>0.9</v>
      </c>
      <c r="BC297" s="11">
        <v>0.84338085480882496</v>
      </c>
      <c r="BD297" s="11">
        <v>11.85</v>
      </c>
      <c r="BE297" s="11"/>
      <c r="BF297" s="7"/>
      <c r="BG297" s="4"/>
      <c r="BH297" s="7" t="s">
        <v>363</v>
      </c>
      <c r="BI297" s="7" t="s">
        <v>621</v>
      </c>
      <c r="BJ297" s="7" t="s">
        <v>8</v>
      </c>
      <c r="BK297" s="7" t="s">
        <v>1</v>
      </c>
      <c r="BL297" s="5" t="s">
        <v>7</v>
      </c>
      <c r="BM297" s="11">
        <v>217349.32</v>
      </c>
      <c r="BN297" s="5" t="s">
        <v>254</v>
      </c>
      <c r="BO297" s="11"/>
      <c r="BP297" s="12">
        <v>45243</v>
      </c>
      <c r="BQ297" s="12">
        <v>47070</v>
      </c>
      <c r="BR297" s="11">
        <v>0</v>
      </c>
      <c r="BS297" s="11">
        <v>0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351</v>
      </c>
      <c r="C298" s="14" t="s">
        <v>0</v>
      </c>
      <c r="D298" s="15">
        <v>45383</v>
      </c>
      <c r="E298" s="16" t="s">
        <v>946</v>
      </c>
      <c r="F298" s="17">
        <v>0</v>
      </c>
      <c r="G298" s="17">
        <v>0</v>
      </c>
      <c r="H298" s="18">
        <v>275577.34000000003</v>
      </c>
      <c r="I298" s="18">
        <v>0</v>
      </c>
      <c r="J298" s="18">
        <v>0</v>
      </c>
      <c r="K298" s="18">
        <v>275577.34000000003</v>
      </c>
      <c r="L298" s="18">
        <v>3639.2</v>
      </c>
      <c r="M298" s="18">
        <v>0</v>
      </c>
      <c r="N298" s="18">
        <v>0</v>
      </c>
      <c r="O298" s="18">
        <v>0</v>
      </c>
      <c r="P298" s="18">
        <v>3639.2</v>
      </c>
      <c r="Q298" s="18">
        <v>0</v>
      </c>
      <c r="R298" s="18">
        <v>0</v>
      </c>
      <c r="S298" s="18">
        <v>271938.14</v>
      </c>
      <c r="T298" s="18">
        <v>0</v>
      </c>
      <c r="U298" s="18">
        <v>2721.33</v>
      </c>
      <c r="V298" s="18">
        <v>0</v>
      </c>
      <c r="W298" s="18">
        <v>0</v>
      </c>
      <c r="X298" s="18">
        <v>2721.33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195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f>VLOOKUP(E298,[1]Aplicado!$C$807:$AL$1391,36,0)</f>
        <v>0</v>
      </c>
      <c r="AU298" s="18">
        <f t="shared" si="4"/>
        <v>6555.53</v>
      </c>
      <c r="AV298" s="18">
        <v>0</v>
      </c>
      <c r="AW298" s="18">
        <v>0</v>
      </c>
      <c r="AX298" s="19">
        <v>56</v>
      </c>
      <c r="AY298" s="19">
        <v>60</v>
      </c>
      <c r="AZ298" s="18">
        <v>220891.57</v>
      </c>
      <c r="BA298" s="18">
        <v>286914.77</v>
      </c>
      <c r="BB298" s="20">
        <v>0.9</v>
      </c>
      <c r="BC298" s="20">
        <v>0.85302100690041205</v>
      </c>
      <c r="BD298" s="20">
        <v>14.01</v>
      </c>
      <c r="BE298" s="20"/>
      <c r="BF298" s="16"/>
      <c r="BG298" s="13"/>
      <c r="BH298" s="16" t="s">
        <v>387</v>
      </c>
      <c r="BI298" s="16" t="s">
        <v>388</v>
      </c>
      <c r="BJ298" s="16" t="s">
        <v>8</v>
      </c>
      <c r="BK298" s="16" t="s">
        <v>1</v>
      </c>
      <c r="BL298" s="14" t="s">
        <v>7</v>
      </c>
      <c r="BM298" s="20">
        <v>271938.14</v>
      </c>
      <c r="BN298" s="14" t="s">
        <v>254</v>
      </c>
      <c r="BO298" s="20"/>
      <c r="BP298" s="21">
        <v>45280</v>
      </c>
      <c r="BQ298" s="21">
        <v>47107</v>
      </c>
      <c r="BR298" s="20">
        <v>0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351</v>
      </c>
      <c r="C299" s="5" t="s">
        <v>0</v>
      </c>
      <c r="D299" s="6">
        <v>45383</v>
      </c>
      <c r="E299" s="7" t="s">
        <v>945</v>
      </c>
      <c r="F299" s="8">
        <v>0</v>
      </c>
      <c r="G299" s="8">
        <v>0</v>
      </c>
      <c r="H299" s="9">
        <v>247293.05</v>
      </c>
      <c r="I299" s="9">
        <v>0</v>
      </c>
      <c r="J299" s="9">
        <v>0</v>
      </c>
      <c r="K299" s="9">
        <v>247293.05</v>
      </c>
      <c r="L299" s="9">
        <v>3252.52</v>
      </c>
      <c r="M299" s="9">
        <v>0</v>
      </c>
      <c r="N299" s="9">
        <v>0</v>
      </c>
      <c r="O299" s="9">
        <v>0</v>
      </c>
      <c r="P299" s="9">
        <v>3252.52</v>
      </c>
      <c r="Q299" s="9">
        <v>0</v>
      </c>
      <c r="R299" s="9">
        <v>0</v>
      </c>
      <c r="S299" s="9">
        <v>244040.53</v>
      </c>
      <c r="T299" s="9">
        <v>0</v>
      </c>
      <c r="U299" s="9">
        <v>2442.02</v>
      </c>
      <c r="V299" s="9">
        <v>0</v>
      </c>
      <c r="W299" s="9">
        <v>0</v>
      </c>
      <c r="X299" s="9">
        <v>2442.02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174.59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0.87</v>
      </c>
      <c r="AR299" s="9">
        <v>0</v>
      </c>
      <c r="AS299" s="9">
        <v>0</v>
      </c>
      <c r="AT299" s="9">
        <f>VLOOKUP(E299,[1]Aplicado!$C$807:$AL$1391,36,0)</f>
        <v>0</v>
      </c>
      <c r="AU299" s="9">
        <f t="shared" si="4"/>
        <v>5870</v>
      </c>
      <c r="AV299" s="9">
        <v>0</v>
      </c>
      <c r="AW299" s="9">
        <v>0</v>
      </c>
      <c r="AX299" s="10">
        <v>56</v>
      </c>
      <c r="AY299" s="10">
        <v>60</v>
      </c>
      <c r="AZ299" s="9">
        <v>184542.29</v>
      </c>
      <c r="BA299" s="9">
        <v>256872.64</v>
      </c>
      <c r="BB299" s="11">
        <v>0.9</v>
      </c>
      <c r="BC299" s="11">
        <v>0.85504036942198303</v>
      </c>
      <c r="BD299" s="11">
        <v>14.01</v>
      </c>
      <c r="BE299" s="11"/>
      <c r="BF299" s="7"/>
      <c r="BG299" s="4"/>
      <c r="BH299" s="7" t="s">
        <v>353</v>
      </c>
      <c r="BI299" s="7" t="s">
        <v>354</v>
      </c>
      <c r="BJ299" s="7" t="s">
        <v>8</v>
      </c>
      <c r="BK299" s="7" t="s">
        <v>1</v>
      </c>
      <c r="BL299" s="5" t="s">
        <v>7</v>
      </c>
      <c r="BM299" s="11">
        <v>244040.53</v>
      </c>
      <c r="BN299" s="5" t="s">
        <v>254</v>
      </c>
      <c r="BO299" s="11"/>
      <c r="BP299" s="12">
        <v>45280</v>
      </c>
      <c r="BQ299" s="12">
        <v>47107</v>
      </c>
      <c r="BR299" s="11">
        <v>0</v>
      </c>
      <c r="BS299" s="11">
        <v>0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95</v>
      </c>
      <c r="C300" s="14" t="s">
        <v>0</v>
      </c>
      <c r="D300" s="15">
        <v>45383</v>
      </c>
      <c r="E300" s="16" t="s">
        <v>949</v>
      </c>
      <c r="F300" s="17">
        <v>0</v>
      </c>
      <c r="G300" s="17">
        <v>0</v>
      </c>
      <c r="H300" s="18">
        <v>474177.53</v>
      </c>
      <c r="I300" s="18">
        <v>0</v>
      </c>
      <c r="J300" s="18">
        <v>6036.87</v>
      </c>
      <c r="K300" s="18">
        <v>474177.53</v>
      </c>
      <c r="L300" s="18">
        <v>6156.69</v>
      </c>
      <c r="M300" s="18">
        <v>0</v>
      </c>
      <c r="N300" s="18">
        <v>0</v>
      </c>
      <c r="O300" s="18">
        <v>0</v>
      </c>
      <c r="P300" s="18">
        <v>6156.69</v>
      </c>
      <c r="Q300" s="18">
        <v>6036.87</v>
      </c>
      <c r="R300" s="18">
        <v>0</v>
      </c>
      <c r="S300" s="18">
        <v>461983.97</v>
      </c>
      <c r="T300" s="18">
        <v>0</v>
      </c>
      <c r="U300" s="18">
        <v>4622.8900000000003</v>
      </c>
      <c r="V300" s="18">
        <v>0</v>
      </c>
      <c r="W300" s="18">
        <v>0</v>
      </c>
      <c r="X300" s="18">
        <v>4622.8900000000003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330.48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11110.06</v>
      </c>
      <c r="AT300" s="18">
        <f>VLOOKUP(E300,[1]Aplicado!$C$807:$AL$1391,36,0)</f>
        <v>0</v>
      </c>
      <c r="AU300" s="18">
        <f t="shared" si="4"/>
        <v>0</v>
      </c>
      <c r="AV300" s="18">
        <v>0</v>
      </c>
      <c r="AW300" s="18">
        <v>0</v>
      </c>
      <c r="AX300" s="19">
        <v>57</v>
      </c>
      <c r="AY300" s="19">
        <v>60</v>
      </c>
      <c r="AZ300" s="18">
        <v>595400</v>
      </c>
      <c r="BA300" s="18">
        <v>486251.86</v>
      </c>
      <c r="BB300" s="20">
        <v>0.57999999999999996</v>
      </c>
      <c r="BC300" s="20">
        <v>0.551053321626369</v>
      </c>
      <c r="BD300" s="20">
        <v>14.01</v>
      </c>
      <c r="BE300" s="20"/>
      <c r="BF300" s="16"/>
      <c r="BG300" s="13"/>
      <c r="BH300" s="16" t="s">
        <v>353</v>
      </c>
      <c r="BI300" s="16" t="s">
        <v>950</v>
      </c>
      <c r="BJ300" s="16" t="s">
        <v>8</v>
      </c>
      <c r="BK300" s="16" t="s">
        <v>1</v>
      </c>
      <c r="BL300" s="14" t="s">
        <v>7</v>
      </c>
      <c r="BM300" s="20">
        <v>461983.97</v>
      </c>
      <c r="BN300" s="14" t="s">
        <v>254</v>
      </c>
      <c r="BO300" s="20"/>
      <c r="BP300" s="21">
        <v>45274</v>
      </c>
      <c r="BQ300" s="21">
        <v>47101</v>
      </c>
      <c r="BR300" s="20">
        <v>0</v>
      </c>
      <c r="BS300" s="20">
        <v>0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351</v>
      </c>
      <c r="C301" s="5" t="s">
        <v>0</v>
      </c>
      <c r="D301" s="6">
        <v>45383</v>
      </c>
      <c r="E301" s="7" t="s">
        <v>947</v>
      </c>
      <c r="F301" s="8">
        <v>0</v>
      </c>
      <c r="G301" s="8">
        <v>0</v>
      </c>
      <c r="H301" s="9">
        <v>568210.92000000004</v>
      </c>
      <c r="I301" s="9">
        <v>0</v>
      </c>
      <c r="J301" s="9">
        <v>0</v>
      </c>
      <c r="K301" s="9">
        <v>568210.92000000004</v>
      </c>
      <c r="L301" s="9">
        <v>7472.76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568210.92000000004</v>
      </c>
      <c r="T301" s="9">
        <v>0</v>
      </c>
      <c r="U301" s="9">
        <v>5611.08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5611.08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6.27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6.27</v>
      </c>
      <c r="AT301" s="9">
        <f>VLOOKUP(E301,[1]Aplicado!$C$807:$AL$1391,36,0)</f>
        <v>0</v>
      </c>
      <c r="AU301" s="9">
        <f t="shared" si="4"/>
        <v>0</v>
      </c>
      <c r="AV301" s="9">
        <v>7472.76</v>
      </c>
      <c r="AW301" s="9">
        <v>5611.08</v>
      </c>
      <c r="AX301" s="10">
        <v>56</v>
      </c>
      <c r="AY301" s="10">
        <v>60</v>
      </c>
      <c r="AZ301" s="9">
        <v>599809.51</v>
      </c>
      <c r="BA301" s="9">
        <v>590193.62</v>
      </c>
      <c r="BB301" s="11">
        <v>0.9</v>
      </c>
      <c r="BC301" s="11">
        <v>0.86647806867176902</v>
      </c>
      <c r="BD301" s="11">
        <v>14.01</v>
      </c>
      <c r="BE301" s="11"/>
      <c r="BF301" s="7"/>
      <c r="BG301" s="4"/>
      <c r="BH301" s="7" t="s">
        <v>395</v>
      </c>
      <c r="BI301" s="7" t="s">
        <v>396</v>
      </c>
      <c r="BJ301" s="7" t="s">
        <v>8</v>
      </c>
      <c r="BK301" s="7" t="s">
        <v>1</v>
      </c>
      <c r="BL301" s="5" t="s">
        <v>7</v>
      </c>
      <c r="BM301" s="11">
        <v>568210.92000000004</v>
      </c>
      <c r="BN301" s="5" t="s">
        <v>254</v>
      </c>
      <c r="BO301" s="11"/>
      <c r="BP301" s="12">
        <v>45280</v>
      </c>
      <c r="BQ301" s="12">
        <v>47107</v>
      </c>
      <c r="BR301" s="11">
        <v>394.85</v>
      </c>
      <c r="BS301" s="11">
        <v>0</v>
      </c>
      <c r="BT301" s="11">
        <v>230</v>
      </c>
    </row>
    <row r="302" spans="1:72" s="1" customFormat="1" ht="18.2" customHeight="1" x14ac:dyDescent="0.15">
      <c r="A302" s="13">
        <v>300</v>
      </c>
      <c r="B302" s="14" t="s">
        <v>351</v>
      </c>
      <c r="C302" s="14" t="s">
        <v>0</v>
      </c>
      <c r="D302" s="15">
        <v>45383</v>
      </c>
      <c r="E302" s="16" t="s">
        <v>952</v>
      </c>
      <c r="F302" s="17">
        <v>0</v>
      </c>
      <c r="G302" s="17">
        <v>0</v>
      </c>
      <c r="H302" s="18">
        <v>171931.59</v>
      </c>
      <c r="I302" s="18">
        <v>0</v>
      </c>
      <c r="J302" s="18">
        <v>0</v>
      </c>
      <c r="K302" s="18">
        <v>171931.59</v>
      </c>
      <c r="L302" s="18">
        <v>2892.36</v>
      </c>
      <c r="M302" s="18">
        <v>0</v>
      </c>
      <c r="N302" s="18">
        <v>0</v>
      </c>
      <c r="O302" s="18">
        <v>0</v>
      </c>
      <c r="P302" s="18">
        <v>2892.36</v>
      </c>
      <c r="Q302" s="18">
        <v>0</v>
      </c>
      <c r="R302" s="18">
        <v>0</v>
      </c>
      <c r="S302" s="18">
        <v>169039.23</v>
      </c>
      <c r="T302" s="18">
        <v>0</v>
      </c>
      <c r="U302" s="18">
        <v>1697.82</v>
      </c>
      <c r="V302" s="18">
        <v>0</v>
      </c>
      <c r="W302" s="18">
        <v>0</v>
      </c>
      <c r="X302" s="18">
        <v>1697.82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118.81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f>VLOOKUP(E302,[1]Aplicado!$C$807:$AL$1391,36,0)</f>
        <v>0</v>
      </c>
      <c r="AU302" s="18">
        <f t="shared" si="4"/>
        <v>4708.99</v>
      </c>
      <c r="AV302" s="18">
        <v>0</v>
      </c>
      <c r="AW302" s="18">
        <v>0</v>
      </c>
      <c r="AX302" s="19">
        <v>46</v>
      </c>
      <c r="AY302" s="19">
        <v>48</v>
      </c>
      <c r="AZ302" s="18">
        <v>191602.05</v>
      </c>
      <c r="BA302" s="18">
        <v>174795.66</v>
      </c>
      <c r="BB302" s="20">
        <v>0.9</v>
      </c>
      <c r="BC302" s="20">
        <v>0.87036089454394905</v>
      </c>
      <c r="BD302" s="20">
        <v>11.85</v>
      </c>
      <c r="BE302" s="20"/>
      <c r="BF302" s="16"/>
      <c r="BG302" s="13"/>
      <c r="BH302" s="16" t="s">
        <v>387</v>
      </c>
      <c r="BI302" s="16" t="s">
        <v>388</v>
      </c>
      <c r="BJ302" s="16" t="s">
        <v>8</v>
      </c>
      <c r="BK302" s="16" t="s">
        <v>1</v>
      </c>
      <c r="BL302" s="14" t="s">
        <v>7</v>
      </c>
      <c r="BM302" s="20">
        <v>169039.23</v>
      </c>
      <c r="BN302" s="14" t="s">
        <v>254</v>
      </c>
      <c r="BO302" s="20"/>
      <c r="BP302" s="21">
        <v>45342</v>
      </c>
      <c r="BQ302" s="21">
        <v>46803</v>
      </c>
      <c r="BR302" s="20">
        <v>0</v>
      </c>
      <c r="BS302" s="20">
        <v>0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27</v>
      </c>
      <c r="C303" s="5" t="s">
        <v>0</v>
      </c>
      <c r="D303" s="6">
        <v>45383</v>
      </c>
      <c r="E303" s="7" t="s">
        <v>30</v>
      </c>
      <c r="F303" s="8">
        <v>19</v>
      </c>
      <c r="G303" s="8">
        <v>18</v>
      </c>
      <c r="H303" s="9">
        <v>38340.160000000003</v>
      </c>
      <c r="I303" s="9">
        <v>6199.86</v>
      </c>
      <c r="J303" s="9">
        <v>0</v>
      </c>
      <c r="K303" s="9">
        <v>44540.02</v>
      </c>
      <c r="L303" s="9">
        <v>356.19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44540.02</v>
      </c>
      <c r="T303" s="9">
        <v>6788.7</v>
      </c>
      <c r="U303" s="9">
        <v>338.33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7127.03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f>VLOOKUP(E303,[1]Aplicado!$C$807:$AL$1391,36,0)</f>
        <v>0</v>
      </c>
      <c r="AU303" s="9">
        <f t="shared" si="4"/>
        <v>0</v>
      </c>
      <c r="AV303" s="9">
        <v>6556.05</v>
      </c>
      <c r="AW303" s="9">
        <v>7127.03</v>
      </c>
      <c r="AX303" s="10">
        <v>76</v>
      </c>
      <c r="AY303" s="10">
        <v>300</v>
      </c>
      <c r="AZ303" s="9">
        <v>319999.99</v>
      </c>
      <c r="BA303" s="9">
        <v>73059.88</v>
      </c>
      <c r="BB303" s="11">
        <v>90</v>
      </c>
      <c r="BC303" s="11">
        <v>54.867347167829998</v>
      </c>
      <c r="BD303" s="11">
        <v>10.59</v>
      </c>
      <c r="BE303" s="11"/>
      <c r="BF303" s="7" t="s">
        <v>352</v>
      </c>
      <c r="BG303" s="4"/>
      <c r="BH303" s="7" t="s">
        <v>353</v>
      </c>
      <c r="BI303" s="7" t="s">
        <v>593</v>
      </c>
      <c r="BJ303" s="7" t="s">
        <v>594</v>
      </c>
      <c r="BK303" s="7" t="s">
        <v>356</v>
      </c>
      <c r="BL303" s="5" t="s">
        <v>2</v>
      </c>
      <c r="BM303" s="11">
        <v>361577.12948056002</v>
      </c>
      <c r="BN303" s="5" t="s">
        <v>254</v>
      </c>
      <c r="BO303" s="11"/>
      <c r="BP303" s="12">
        <v>38554</v>
      </c>
      <c r="BQ303" s="12">
        <v>47679</v>
      </c>
      <c r="BR303" s="11">
        <v>3432.18</v>
      </c>
      <c r="BS303" s="11">
        <v>15.2</v>
      </c>
      <c r="BT303" s="11">
        <v>28.53</v>
      </c>
    </row>
    <row r="304" spans="1:72" s="1" customFormat="1" ht="18.2" customHeight="1" x14ac:dyDescent="0.15">
      <c r="A304" s="13">
        <v>302</v>
      </c>
      <c r="B304" s="14" t="s">
        <v>27</v>
      </c>
      <c r="C304" s="14" t="s">
        <v>0</v>
      </c>
      <c r="D304" s="15">
        <v>45383</v>
      </c>
      <c r="E304" s="16" t="s">
        <v>248</v>
      </c>
      <c r="F304" s="17">
        <v>63</v>
      </c>
      <c r="G304" s="17">
        <v>62</v>
      </c>
      <c r="H304" s="18">
        <v>46758.1</v>
      </c>
      <c r="I304" s="18">
        <v>20916.91</v>
      </c>
      <c r="J304" s="18">
        <v>0</v>
      </c>
      <c r="K304" s="18">
        <v>67675.009999999995</v>
      </c>
      <c r="L304" s="18">
        <v>434.39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67675.009999999995</v>
      </c>
      <c r="T304" s="18">
        <v>32440.6</v>
      </c>
      <c r="U304" s="18">
        <v>412.61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32853.21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f>VLOOKUP(E304,[1]Aplicado!$C$807:$AL$1391,36,0)</f>
        <v>0</v>
      </c>
      <c r="AU304" s="18">
        <f t="shared" si="4"/>
        <v>0</v>
      </c>
      <c r="AV304" s="18">
        <v>21351.3</v>
      </c>
      <c r="AW304" s="18">
        <v>32853.21</v>
      </c>
      <c r="AX304" s="19">
        <v>76</v>
      </c>
      <c r="AY304" s="19">
        <v>300</v>
      </c>
      <c r="AZ304" s="18">
        <v>352974.79</v>
      </c>
      <c r="BA304" s="18">
        <v>89100</v>
      </c>
      <c r="BB304" s="20">
        <v>90</v>
      </c>
      <c r="BC304" s="20">
        <v>68.358595959596002</v>
      </c>
      <c r="BD304" s="20">
        <v>10.59</v>
      </c>
      <c r="BE304" s="20"/>
      <c r="BF304" s="16" t="s">
        <v>352</v>
      </c>
      <c r="BG304" s="13"/>
      <c r="BH304" s="16" t="s">
        <v>353</v>
      </c>
      <c r="BI304" s="16" t="s">
        <v>588</v>
      </c>
      <c r="BJ304" s="16" t="s">
        <v>589</v>
      </c>
      <c r="BK304" s="16" t="s">
        <v>356</v>
      </c>
      <c r="BL304" s="14" t="s">
        <v>2</v>
      </c>
      <c r="BM304" s="20">
        <v>549387.62608028005</v>
      </c>
      <c r="BN304" s="14" t="s">
        <v>254</v>
      </c>
      <c r="BO304" s="20"/>
      <c r="BP304" s="21">
        <v>38555</v>
      </c>
      <c r="BQ304" s="21">
        <v>47680</v>
      </c>
      <c r="BR304" s="20">
        <v>14310.39</v>
      </c>
      <c r="BS304" s="20">
        <v>18.54</v>
      </c>
      <c r="BT304" s="20">
        <v>28.52</v>
      </c>
    </row>
    <row r="305" spans="1:72" s="1" customFormat="1" ht="18.2" customHeight="1" x14ac:dyDescent="0.15">
      <c r="A305" s="4">
        <v>303</v>
      </c>
      <c r="B305" s="5" t="s">
        <v>27</v>
      </c>
      <c r="C305" s="5" t="s">
        <v>0</v>
      </c>
      <c r="D305" s="6">
        <v>45383</v>
      </c>
      <c r="E305" s="7" t="s">
        <v>37</v>
      </c>
      <c r="F305" s="8">
        <v>115</v>
      </c>
      <c r="G305" s="8">
        <v>114</v>
      </c>
      <c r="H305" s="9">
        <v>40422.21</v>
      </c>
      <c r="I305" s="9">
        <v>26575.81</v>
      </c>
      <c r="J305" s="9">
        <v>0</v>
      </c>
      <c r="K305" s="9">
        <v>66998.02</v>
      </c>
      <c r="L305" s="9">
        <v>368.88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66998.02</v>
      </c>
      <c r="T305" s="9">
        <v>56862.91</v>
      </c>
      <c r="U305" s="9">
        <v>356.7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57219.61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f>VLOOKUP(E305,[1]Aplicado!$C$807:$AL$1391,36,0)</f>
        <v>0</v>
      </c>
      <c r="AU305" s="9">
        <f t="shared" si="4"/>
        <v>0</v>
      </c>
      <c r="AV305" s="9">
        <v>26944.69</v>
      </c>
      <c r="AW305" s="9">
        <v>57219.61</v>
      </c>
      <c r="AX305" s="10">
        <v>77</v>
      </c>
      <c r="AY305" s="10">
        <v>300</v>
      </c>
      <c r="AZ305" s="9">
        <v>310000</v>
      </c>
      <c r="BA305" s="9">
        <v>76326.990000000005</v>
      </c>
      <c r="BB305" s="11">
        <v>90</v>
      </c>
      <c r="BC305" s="11">
        <v>78.999863613120297</v>
      </c>
      <c r="BD305" s="11">
        <v>10.59</v>
      </c>
      <c r="BE305" s="11"/>
      <c r="BF305" s="7" t="s">
        <v>366</v>
      </c>
      <c r="BG305" s="4"/>
      <c r="BH305" s="7" t="s">
        <v>353</v>
      </c>
      <c r="BI305" s="7" t="s">
        <v>354</v>
      </c>
      <c r="BJ305" s="7" t="s">
        <v>597</v>
      </c>
      <c r="BK305" s="7" t="s">
        <v>356</v>
      </c>
      <c r="BL305" s="5" t="s">
        <v>2</v>
      </c>
      <c r="BM305" s="11">
        <v>543891.80230455997</v>
      </c>
      <c r="BN305" s="5" t="s">
        <v>254</v>
      </c>
      <c r="BO305" s="11"/>
      <c r="BP305" s="12">
        <v>38568</v>
      </c>
      <c r="BQ305" s="12">
        <v>47693</v>
      </c>
      <c r="BR305" s="11">
        <v>28115.47</v>
      </c>
      <c r="BS305" s="11">
        <v>15.88</v>
      </c>
      <c r="BT305" s="11">
        <v>28.73</v>
      </c>
    </row>
    <row r="306" spans="1:72" s="1" customFormat="1" ht="18.2" customHeight="1" x14ac:dyDescent="0.15">
      <c r="A306" s="13">
        <v>304</v>
      </c>
      <c r="B306" s="14" t="s">
        <v>27</v>
      </c>
      <c r="C306" s="14" t="s">
        <v>0</v>
      </c>
      <c r="D306" s="15">
        <v>45383</v>
      </c>
      <c r="E306" s="16" t="s">
        <v>598</v>
      </c>
      <c r="F306" s="17">
        <v>0</v>
      </c>
      <c r="G306" s="17">
        <v>0</v>
      </c>
      <c r="H306" s="18">
        <v>39523.85</v>
      </c>
      <c r="I306" s="18">
        <v>351.28</v>
      </c>
      <c r="J306" s="18">
        <v>0</v>
      </c>
      <c r="K306" s="18">
        <v>39875.129999999997</v>
      </c>
      <c r="L306" s="18">
        <v>354.38</v>
      </c>
      <c r="M306" s="18">
        <v>0</v>
      </c>
      <c r="N306" s="18">
        <v>0</v>
      </c>
      <c r="O306" s="18">
        <v>351.28</v>
      </c>
      <c r="P306" s="18">
        <v>0</v>
      </c>
      <c r="Q306" s="18">
        <v>0</v>
      </c>
      <c r="R306" s="18">
        <v>0</v>
      </c>
      <c r="S306" s="18">
        <v>39523.85</v>
      </c>
      <c r="T306" s="18">
        <v>351.9</v>
      </c>
      <c r="U306" s="18">
        <v>348.8</v>
      </c>
      <c r="V306" s="18">
        <v>0</v>
      </c>
      <c r="W306" s="18">
        <v>351.9</v>
      </c>
      <c r="X306" s="18">
        <v>0</v>
      </c>
      <c r="Y306" s="18">
        <v>0</v>
      </c>
      <c r="Z306" s="18">
        <v>0</v>
      </c>
      <c r="AA306" s="18">
        <v>348.8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15.39</v>
      </c>
      <c r="AK306" s="18">
        <v>0</v>
      </c>
      <c r="AL306" s="18">
        <v>0</v>
      </c>
      <c r="AM306" s="18">
        <v>0</v>
      </c>
      <c r="AN306" s="18">
        <v>0</v>
      </c>
      <c r="AO306" s="18">
        <v>35.93</v>
      </c>
      <c r="AP306" s="18">
        <v>96.59</v>
      </c>
      <c r="AQ306" s="18">
        <v>0</v>
      </c>
      <c r="AR306" s="18">
        <v>0</v>
      </c>
      <c r="AS306" s="18">
        <v>0</v>
      </c>
      <c r="AT306" s="18">
        <f>VLOOKUP(E306,[1]Aplicado!$C$807:$AL$1391,36,0)</f>
        <v>0</v>
      </c>
      <c r="AU306" s="18">
        <f t="shared" si="4"/>
        <v>851.08999999999992</v>
      </c>
      <c r="AV306" s="18">
        <v>354.38</v>
      </c>
      <c r="AW306" s="18">
        <v>348.8</v>
      </c>
      <c r="AX306" s="19">
        <v>78</v>
      </c>
      <c r="AY306" s="19">
        <v>300</v>
      </c>
      <c r="AZ306" s="18">
        <v>315259.53000000003</v>
      </c>
      <c r="BA306" s="18">
        <v>73970.399999999994</v>
      </c>
      <c r="BB306" s="20">
        <v>84</v>
      </c>
      <c r="BC306" s="20">
        <v>44.8828639563934</v>
      </c>
      <c r="BD306" s="20">
        <v>10.59</v>
      </c>
      <c r="BE306" s="20"/>
      <c r="BF306" s="16" t="s">
        <v>352</v>
      </c>
      <c r="BG306" s="13"/>
      <c r="BH306" s="16" t="s">
        <v>395</v>
      </c>
      <c r="BI306" s="16" t="s">
        <v>595</v>
      </c>
      <c r="BJ306" s="16" t="s">
        <v>596</v>
      </c>
      <c r="BK306" s="16" t="s">
        <v>1</v>
      </c>
      <c r="BL306" s="14" t="s">
        <v>2</v>
      </c>
      <c r="BM306" s="20">
        <v>320855.72096780001</v>
      </c>
      <c r="BN306" s="14" t="s">
        <v>254</v>
      </c>
      <c r="BO306" s="20"/>
      <c r="BP306" s="21">
        <v>38597</v>
      </c>
      <c r="BQ306" s="21">
        <v>47722</v>
      </c>
      <c r="BR306" s="20">
        <v>147.91</v>
      </c>
      <c r="BS306" s="20">
        <v>15.39</v>
      </c>
      <c r="BT306" s="20">
        <v>28.41</v>
      </c>
    </row>
    <row r="307" spans="1:72" s="1" customFormat="1" ht="18.2" customHeight="1" x14ac:dyDescent="0.15">
      <c r="A307" s="4">
        <v>305</v>
      </c>
      <c r="B307" s="5" t="s">
        <v>27</v>
      </c>
      <c r="C307" s="5" t="s">
        <v>0</v>
      </c>
      <c r="D307" s="6">
        <v>45383</v>
      </c>
      <c r="E307" s="7" t="s">
        <v>231</v>
      </c>
      <c r="F307" s="8">
        <v>4</v>
      </c>
      <c r="G307" s="8">
        <v>4</v>
      </c>
      <c r="H307" s="9">
        <v>0</v>
      </c>
      <c r="I307" s="9">
        <v>3319.63</v>
      </c>
      <c r="J307" s="9">
        <v>0</v>
      </c>
      <c r="K307" s="9">
        <v>3319.63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3319.63</v>
      </c>
      <c r="T307" s="9">
        <v>83.78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83.78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f>VLOOKUP(E307,[1]Aplicado!$C$807:$AL$1391,36,0)</f>
        <v>0</v>
      </c>
      <c r="AU307" s="9">
        <f t="shared" si="4"/>
        <v>0</v>
      </c>
      <c r="AV307" s="9">
        <v>3319.63</v>
      </c>
      <c r="AW307" s="9">
        <v>83.78</v>
      </c>
      <c r="AX307" s="10">
        <v>0</v>
      </c>
      <c r="AY307" s="10">
        <v>300</v>
      </c>
      <c r="AZ307" s="9">
        <v>310000</v>
      </c>
      <c r="BA307" s="9">
        <v>77163.73</v>
      </c>
      <c r="BB307" s="11">
        <v>90</v>
      </c>
      <c r="BC307" s="11">
        <v>3.8718540433439399</v>
      </c>
      <c r="BD307" s="11">
        <v>10.59</v>
      </c>
      <c r="BE307" s="11"/>
      <c r="BF307" s="7" t="s">
        <v>366</v>
      </c>
      <c r="BG307" s="4"/>
      <c r="BH307" s="7" t="s">
        <v>353</v>
      </c>
      <c r="BI307" s="7" t="s">
        <v>354</v>
      </c>
      <c r="BJ307" s="7" t="s">
        <v>597</v>
      </c>
      <c r="BK307" s="7" t="s">
        <v>358</v>
      </c>
      <c r="BL307" s="5" t="s">
        <v>2</v>
      </c>
      <c r="BM307" s="11">
        <v>26948.849289639998</v>
      </c>
      <c r="BN307" s="5" t="s">
        <v>254</v>
      </c>
      <c r="BO307" s="11"/>
      <c r="BP307" s="12">
        <v>38601</v>
      </c>
      <c r="BQ307" s="12">
        <v>47726</v>
      </c>
      <c r="BR307" s="11">
        <v>7112.13</v>
      </c>
      <c r="BS307" s="11">
        <v>0</v>
      </c>
      <c r="BT307" s="11">
        <v>52.17</v>
      </c>
    </row>
    <row r="308" spans="1:72" s="1" customFormat="1" ht="18.2" customHeight="1" x14ac:dyDescent="0.15">
      <c r="A308" s="13">
        <v>306</v>
      </c>
      <c r="B308" s="14" t="s">
        <v>27</v>
      </c>
      <c r="C308" s="14" t="s">
        <v>0</v>
      </c>
      <c r="D308" s="15">
        <v>45383</v>
      </c>
      <c r="E308" s="16" t="s">
        <v>259</v>
      </c>
      <c r="F308" s="17">
        <v>57</v>
      </c>
      <c r="G308" s="17">
        <v>56</v>
      </c>
      <c r="H308" s="18">
        <v>69882.14</v>
      </c>
      <c r="I308" s="18">
        <v>29148.95</v>
      </c>
      <c r="J308" s="18">
        <v>0</v>
      </c>
      <c r="K308" s="18">
        <v>99031.09</v>
      </c>
      <c r="L308" s="18">
        <v>647.29999999999995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99031.09</v>
      </c>
      <c r="T308" s="18">
        <v>41531.129999999997</v>
      </c>
      <c r="U308" s="18">
        <v>592.79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42123.92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f>VLOOKUP(E308,[1]Aplicado!$C$807:$AL$1391,36,0)</f>
        <v>0</v>
      </c>
      <c r="AU308" s="18">
        <f t="shared" si="4"/>
        <v>0</v>
      </c>
      <c r="AV308" s="18">
        <v>29796.25</v>
      </c>
      <c r="AW308" s="18">
        <v>42123.92</v>
      </c>
      <c r="AX308" s="19">
        <v>78</v>
      </c>
      <c r="AY308" s="19">
        <v>300</v>
      </c>
      <c r="AZ308" s="18">
        <v>535670.82999999996</v>
      </c>
      <c r="BA308" s="18">
        <v>134585</v>
      </c>
      <c r="BB308" s="20">
        <v>89.99</v>
      </c>
      <c r="BC308" s="20">
        <v>66.216946829884506</v>
      </c>
      <c r="BD308" s="20">
        <v>10.18</v>
      </c>
      <c r="BE308" s="20"/>
      <c r="BF308" s="16" t="s">
        <v>366</v>
      </c>
      <c r="BG308" s="13"/>
      <c r="BH308" s="16" t="s">
        <v>367</v>
      </c>
      <c r="BI308" s="16" t="s">
        <v>573</v>
      </c>
      <c r="BJ308" s="16" t="s">
        <v>577</v>
      </c>
      <c r="BK308" s="16" t="s">
        <v>356</v>
      </c>
      <c r="BL308" s="14" t="s">
        <v>2</v>
      </c>
      <c r="BM308" s="20">
        <v>803937.16149052</v>
      </c>
      <c r="BN308" s="14" t="s">
        <v>254</v>
      </c>
      <c r="BO308" s="20"/>
      <c r="BP308" s="21">
        <v>38615</v>
      </c>
      <c r="BQ308" s="21">
        <v>47741</v>
      </c>
      <c r="BR308" s="20">
        <v>18126.650000000001</v>
      </c>
      <c r="BS308" s="20">
        <v>28.85</v>
      </c>
      <c r="BT308" s="20">
        <v>28.41</v>
      </c>
    </row>
    <row r="309" spans="1:72" s="1" customFormat="1" ht="18.2" customHeight="1" x14ac:dyDescent="0.15">
      <c r="A309" s="4">
        <v>307</v>
      </c>
      <c r="B309" s="5" t="s">
        <v>27</v>
      </c>
      <c r="C309" s="5" t="s">
        <v>0</v>
      </c>
      <c r="D309" s="6">
        <v>45383</v>
      </c>
      <c r="E309" s="7" t="s">
        <v>16</v>
      </c>
      <c r="F309" s="8">
        <v>173</v>
      </c>
      <c r="G309" s="8">
        <v>172</v>
      </c>
      <c r="H309" s="9">
        <v>70218</v>
      </c>
      <c r="I309" s="9">
        <v>57810.81</v>
      </c>
      <c r="J309" s="9">
        <v>0</v>
      </c>
      <c r="K309" s="9">
        <v>128028.81</v>
      </c>
      <c r="L309" s="9">
        <v>638.61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128028.81</v>
      </c>
      <c r="T309" s="9">
        <v>155709.48000000001</v>
      </c>
      <c r="U309" s="9">
        <v>595.64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156305.12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f>VLOOKUP(E309,[1]Aplicado!$C$807:$AL$1391,36,0)</f>
        <v>0</v>
      </c>
      <c r="AU309" s="9">
        <f t="shared" si="4"/>
        <v>0</v>
      </c>
      <c r="AV309" s="9">
        <v>58449.42</v>
      </c>
      <c r="AW309" s="9">
        <v>156305.12</v>
      </c>
      <c r="AX309" s="10">
        <v>78</v>
      </c>
      <c r="AY309" s="10">
        <v>300</v>
      </c>
      <c r="AZ309" s="9">
        <v>553070.53</v>
      </c>
      <c r="BA309" s="9">
        <v>133951</v>
      </c>
      <c r="BB309" s="11">
        <v>86.76</v>
      </c>
      <c r="BC309" s="11">
        <v>82.924200309068297</v>
      </c>
      <c r="BD309" s="11">
        <v>10.18</v>
      </c>
      <c r="BE309" s="11"/>
      <c r="BF309" s="7" t="s">
        <v>366</v>
      </c>
      <c r="BG309" s="4"/>
      <c r="BH309" s="7" t="s">
        <v>367</v>
      </c>
      <c r="BI309" s="7" t="s">
        <v>573</v>
      </c>
      <c r="BJ309" s="7" t="s">
        <v>577</v>
      </c>
      <c r="BK309" s="7" t="s">
        <v>356</v>
      </c>
      <c r="BL309" s="5" t="s">
        <v>2</v>
      </c>
      <c r="BM309" s="11">
        <v>1039341.46438668</v>
      </c>
      <c r="BN309" s="5" t="s">
        <v>254</v>
      </c>
      <c r="BO309" s="11"/>
      <c r="BP309" s="12">
        <v>38618</v>
      </c>
      <c r="BQ309" s="12">
        <v>47743</v>
      </c>
      <c r="BR309" s="11">
        <v>48340.1</v>
      </c>
      <c r="BS309" s="11">
        <v>28.71</v>
      </c>
      <c r="BT309" s="11">
        <v>28.4</v>
      </c>
    </row>
    <row r="310" spans="1:72" s="1" customFormat="1" ht="18.2" customHeight="1" x14ac:dyDescent="0.15">
      <c r="A310" s="13">
        <v>308</v>
      </c>
      <c r="B310" s="14" t="s">
        <v>27</v>
      </c>
      <c r="C310" s="14" t="s">
        <v>0</v>
      </c>
      <c r="D310" s="15">
        <v>45383</v>
      </c>
      <c r="E310" s="16" t="s">
        <v>17</v>
      </c>
      <c r="F310" s="17">
        <v>157</v>
      </c>
      <c r="G310" s="17">
        <v>156</v>
      </c>
      <c r="H310" s="18">
        <v>60285.19</v>
      </c>
      <c r="I310" s="18">
        <v>47465.99</v>
      </c>
      <c r="J310" s="18">
        <v>0</v>
      </c>
      <c r="K310" s="18">
        <v>107751.18</v>
      </c>
      <c r="L310" s="18">
        <v>548.29999999999995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107751.18</v>
      </c>
      <c r="T310" s="18">
        <v>118899.5</v>
      </c>
      <c r="U310" s="18">
        <v>511.38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119410.88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f>VLOOKUP(E310,[1]Aplicado!$C$807:$AL$1391,36,0)</f>
        <v>0</v>
      </c>
      <c r="AU310" s="18">
        <f t="shared" si="4"/>
        <v>0</v>
      </c>
      <c r="AV310" s="18">
        <v>48014.29</v>
      </c>
      <c r="AW310" s="18">
        <v>119410.88</v>
      </c>
      <c r="AX310" s="19">
        <v>78</v>
      </c>
      <c r="AY310" s="19">
        <v>300</v>
      </c>
      <c r="AZ310" s="18">
        <v>484684.51</v>
      </c>
      <c r="BA310" s="18">
        <v>115005</v>
      </c>
      <c r="BB310" s="20">
        <v>85</v>
      </c>
      <c r="BC310" s="20">
        <v>79.638713968957902</v>
      </c>
      <c r="BD310" s="20">
        <v>10.18</v>
      </c>
      <c r="BE310" s="20"/>
      <c r="BF310" s="16" t="s">
        <v>352</v>
      </c>
      <c r="BG310" s="13"/>
      <c r="BH310" s="16" t="s">
        <v>367</v>
      </c>
      <c r="BI310" s="16" t="s">
        <v>573</v>
      </c>
      <c r="BJ310" s="16" t="s">
        <v>577</v>
      </c>
      <c r="BK310" s="16" t="s">
        <v>356</v>
      </c>
      <c r="BL310" s="14" t="s">
        <v>2</v>
      </c>
      <c r="BM310" s="20">
        <v>874727.09627304005</v>
      </c>
      <c r="BN310" s="14" t="s">
        <v>254</v>
      </c>
      <c r="BO310" s="20"/>
      <c r="BP310" s="21">
        <v>38618</v>
      </c>
      <c r="BQ310" s="21">
        <v>47743</v>
      </c>
      <c r="BR310" s="20">
        <v>38183.730000000003</v>
      </c>
      <c r="BS310" s="20">
        <v>24.65</v>
      </c>
      <c r="BT310" s="20">
        <v>28.4</v>
      </c>
    </row>
    <row r="311" spans="1:72" s="1" customFormat="1" ht="18.2" customHeight="1" x14ac:dyDescent="0.15">
      <c r="A311" s="4">
        <v>309</v>
      </c>
      <c r="B311" s="5" t="s">
        <v>27</v>
      </c>
      <c r="C311" s="5" t="s">
        <v>0</v>
      </c>
      <c r="D311" s="6">
        <v>45383</v>
      </c>
      <c r="E311" s="7" t="s">
        <v>38</v>
      </c>
      <c r="F311" s="8">
        <v>150</v>
      </c>
      <c r="G311" s="8">
        <v>149</v>
      </c>
      <c r="H311" s="9">
        <v>34454.980000000003</v>
      </c>
      <c r="I311" s="9">
        <v>25167.58</v>
      </c>
      <c r="J311" s="9">
        <v>0</v>
      </c>
      <c r="K311" s="9">
        <v>59622.559999999998</v>
      </c>
      <c r="L311" s="9">
        <v>303.39999999999998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59622.559999999998</v>
      </c>
      <c r="T311" s="9">
        <v>65415.82</v>
      </c>
      <c r="U311" s="9">
        <v>304.04000000000002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65719.86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f>VLOOKUP(E311,[1]Aplicado!$C$807:$AL$1391,36,0)</f>
        <v>0</v>
      </c>
      <c r="AU311" s="9">
        <f t="shared" si="4"/>
        <v>0</v>
      </c>
      <c r="AV311" s="9">
        <v>25470.98</v>
      </c>
      <c r="AW311" s="9">
        <v>65719.86</v>
      </c>
      <c r="AX311" s="10">
        <v>80</v>
      </c>
      <c r="AY311" s="10">
        <v>300</v>
      </c>
      <c r="AZ311" s="9">
        <v>255289.16</v>
      </c>
      <c r="BA311" s="9">
        <v>63900</v>
      </c>
      <c r="BB311" s="11">
        <v>89.99</v>
      </c>
      <c r="BC311" s="11">
        <v>83.966106015649402</v>
      </c>
      <c r="BD311" s="11">
        <v>10.59</v>
      </c>
      <c r="BE311" s="11"/>
      <c r="BF311" s="7" t="s">
        <v>366</v>
      </c>
      <c r="BG311" s="4"/>
      <c r="BH311" s="7" t="s">
        <v>367</v>
      </c>
      <c r="BI311" s="7" t="s">
        <v>368</v>
      </c>
      <c r="BJ311" s="7" t="s">
        <v>369</v>
      </c>
      <c r="BK311" s="7" t="s">
        <v>356</v>
      </c>
      <c r="BL311" s="5" t="s">
        <v>2</v>
      </c>
      <c r="BM311" s="11">
        <v>484017.61151168001</v>
      </c>
      <c r="BN311" s="5" t="s">
        <v>254</v>
      </c>
      <c r="BO311" s="11"/>
      <c r="BP311" s="12">
        <v>38636</v>
      </c>
      <c r="BQ311" s="12">
        <v>47763</v>
      </c>
      <c r="BR311" s="11">
        <v>23093.06</v>
      </c>
      <c r="BS311" s="11">
        <v>13.3</v>
      </c>
      <c r="BT311" s="11">
        <v>28.27</v>
      </c>
    </row>
    <row r="312" spans="1:72" s="1" customFormat="1" ht="18.2" customHeight="1" x14ac:dyDescent="0.15">
      <c r="A312" s="13">
        <v>310</v>
      </c>
      <c r="B312" s="14" t="s">
        <v>27</v>
      </c>
      <c r="C312" s="14" t="s">
        <v>0</v>
      </c>
      <c r="D312" s="15">
        <v>45383</v>
      </c>
      <c r="E312" s="16" t="s">
        <v>32</v>
      </c>
      <c r="F312" s="17">
        <v>139</v>
      </c>
      <c r="G312" s="17">
        <v>138</v>
      </c>
      <c r="H312" s="18">
        <v>41333.230000000003</v>
      </c>
      <c r="I312" s="18">
        <v>29082.37</v>
      </c>
      <c r="J312" s="18">
        <v>0</v>
      </c>
      <c r="K312" s="18">
        <v>70415.600000000006</v>
      </c>
      <c r="L312" s="18">
        <v>364.04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70415.600000000006</v>
      </c>
      <c r="T312" s="18">
        <v>71962.490000000005</v>
      </c>
      <c r="U312" s="18">
        <v>364.74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72327.23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f>VLOOKUP(E312,[1]Aplicado!$C$807:$AL$1391,36,0)</f>
        <v>0</v>
      </c>
      <c r="AU312" s="18">
        <f t="shared" si="4"/>
        <v>0</v>
      </c>
      <c r="AV312" s="18">
        <v>29446.41</v>
      </c>
      <c r="AW312" s="18">
        <v>72327.23</v>
      </c>
      <c r="AX312" s="19">
        <v>79</v>
      </c>
      <c r="AY312" s="19">
        <v>300</v>
      </c>
      <c r="AZ312" s="18">
        <v>310000</v>
      </c>
      <c r="BA312" s="18">
        <v>76663.89</v>
      </c>
      <c r="BB312" s="20">
        <v>90</v>
      </c>
      <c r="BC312" s="20">
        <v>82.664785207220802</v>
      </c>
      <c r="BD312" s="20">
        <v>10.59</v>
      </c>
      <c r="BE312" s="20"/>
      <c r="BF312" s="16" t="s">
        <v>352</v>
      </c>
      <c r="BG312" s="13"/>
      <c r="BH312" s="16" t="s">
        <v>353</v>
      </c>
      <c r="BI312" s="16" t="s">
        <v>354</v>
      </c>
      <c r="BJ312" s="16" t="s">
        <v>597</v>
      </c>
      <c r="BK312" s="16" t="s">
        <v>356</v>
      </c>
      <c r="BL312" s="14" t="s">
        <v>2</v>
      </c>
      <c r="BM312" s="20">
        <v>571635.81243679998</v>
      </c>
      <c r="BN312" s="14" t="s">
        <v>254</v>
      </c>
      <c r="BO312" s="20"/>
      <c r="BP312" s="21">
        <v>38652</v>
      </c>
      <c r="BQ312" s="21">
        <v>47777</v>
      </c>
      <c r="BR312" s="20">
        <v>23896.53</v>
      </c>
      <c r="BS312" s="20">
        <v>15.95</v>
      </c>
      <c r="BT312" s="20">
        <v>28.25</v>
      </c>
    </row>
    <row r="313" spans="1:72" s="1" customFormat="1" ht="18.2" customHeight="1" x14ac:dyDescent="0.15">
      <c r="A313" s="4">
        <v>311</v>
      </c>
      <c r="B313" s="5" t="s">
        <v>27</v>
      </c>
      <c r="C313" s="5" t="s">
        <v>0</v>
      </c>
      <c r="D313" s="6">
        <v>45383</v>
      </c>
      <c r="E313" s="7" t="s">
        <v>603</v>
      </c>
      <c r="F313" s="8">
        <v>30</v>
      </c>
      <c r="G313" s="8">
        <v>29</v>
      </c>
      <c r="H313" s="9">
        <v>58328.81</v>
      </c>
      <c r="I313" s="9">
        <v>14201.66</v>
      </c>
      <c r="J313" s="9">
        <v>0</v>
      </c>
      <c r="K313" s="9">
        <v>72530.47</v>
      </c>
      <c r="L313" s="9">
        <v>538.49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72530.47</v>
      </c>
      <c r="T313" s="9">
        <v>16164.02</v>
      </c>
      <c r="U313" s="9">
        <v>494.79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16658.810000000001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f>VLOOKUP(E313,[1]Aplicado!$C$807:$AL$1391,36,0)</f>
        <v>0</v>
      </c>
      <c r="AU313" s="9">
        <f t="shared" si="4"/>
        <v>0</v>
      </c>
      <c r="AV313" s="9">
        <v>14740.15</v>
      </c>
      <c r="AW313" s="9">
        <v>16658.810000000001</v>
      </c>
      <c r="AX313" s="10">
        <v>80</v>
      </c>
      <c r="AY313" s="10">
        <v>300</v>
      </c>
      <c r="AZ313" s="9">
        <v>454839.87</v>
      </c>
      <c r="BA313" s="9">
        <v>112140</v>
      </c>
      <c r="BB313" s="11">
        <v>89</v>
      </c>
      <c r="BC313" s="11">
        <v>57.563865079365101</v>
      </c>
      <c r="BD313" s="11">
        <v>10.18</v>
      </c>
      <c r="BE313" s="11"/>
      <c r="BF313" s="7" t="s">
        <v>352</v>
      </c>
      <c r="BG313" s="4"/>
      <c r="BH313" s="7" t="s">
        <v>353</v>
      </c>
      <c r="BI313" s="7" t="s">
        <v>601</v>
      </c>
      <c r="BJ313" s="7" t="s">
        <v>602</v>
      </c>
      <c r="BK313" s="7" t="s">
        <v>356</v>
      </c>
      <c r="BL313" s="5" t="s">
        <v>2</v>
      </c>
      <c r="BM313" s="11">
        <v>588804.38631315995</v>
      </c>
      <c r="BN313" s="5" t="s">
        <v>254</v>
      </c>
      <c r="BO313" s="11"/>
      <c r="BP313" s="12">
        <v>38663</v>
      </c>
      <c r="BQ313" s="12">
        <v>47792</v>
      </c>
      <c r="BR313" s="11">
        <v>8057.85</v>
      </c>
      <c r="BS313" s="11">
        <v>24.04</v>
      </c>
      <c r="BT313" s="11">
        <v>28.23</v>
      </c>
    </row>
    <row r="314" spans="1:72" s="1" customFormat="1" ht="18.2" customHeight="1" x14ac:dyDescent="0.15">
      <c r="A314" s="13">
        <v>312</v>
      </c>
      <c r="B314" s="14" t="s">
        <v>27</v>
      </c>
      <c r="C314" s="14" t="s">
        <v>0</v>
      </c>
      <c r="D314" s="15">
        <v>45383</v>
      </c>
      <c r="E314" s="16" t="s">
        <v>39</v>
      </c>
      <c r="F314" s="17">
        <v>102</v>
      </c>
      <c r="G314" s="17">
        <v>102</v>
      </c>
      <c r="H314" s="18">
        <v>0</v>
      </c>
      <c r="I314" s="18">
        <v>83392.11</v>
      </c>
      <c r="J314" s="18">
        <v>0</v>
      </c>
      <c r="K314" s="18">
        <v>83392.11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83392.11</v>
      </c>
      <c r="T314" s="18">
        <v>42004.72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42004.72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f>VLOOKUP(E314,[1]Aplicado!$C$807:$AL$1391,36,0)</f>
        <v>0</v>
      </c>
      <c r="AU314" s="18">
        <f t="shared" si="4"/>
        <v>0</v>
      </c>
      <c r="AV314" s="18">
        <v>83392.11</v>
      </c>
      <c r="AW314" s="18">
        <v>42004.72</v>
      </c>
      <c r="AX314" s="19">
        <v>0</v>
      </c>
      <c r="AY314" s="19">
        <v>180</v>
      </c>
      <c r="AZ314" s="18">
        <v>454839.87</v>
      </c>
      <c r="BA314" s="18">
        <v>112140</v>
      </c>
      <c r="BB314" s="20">
        <v>89</v>
      </c>
      <c r="BC314" s="20">
        <v>66.184214285714305</v>
      </c>
      <c r="BD314" s="20">
        <v>10.18</v>
      </c>
      <c r="BE314" s="20"/>
      <c r="BF314" s="16" t="s">
        <v>366</v>
      </c>
      <c r="BG314" s="13"/>
      <c r="BH314" s="16" t="s">
        <v>353</v>
      </c>
      <c r="BI314" s="16" t="s">
        <v>601</v>
      </c>
      <c r="BJ314" s="16" t="s">
        <v>602</v>
      </c>
      <c r="BK314" s="16" t="s">
        <v>356</v>
      </c>
      <c r="BL314" s="14" t="s">
        <v>2</v>
      </c>
      <c r="BM314" s="20">
        <v>676979.48395907995</v>
      </c>
      <c r="BN314" s="14" t="s">
        <v>254</v>
      </c>
      <c r="BO314" s="20"/>
      <c r="BP314" s="21">
        <v>38663</v>
      </c>
      <c r="BQ314" s="21">
        <v>44142</v>
      </c>
      <c r="BR314" s="20">
        <v>29052.86</v>
      </c>
      <c r="BS314" s="20">
        <v>0</v>
      </c>
      <c r="BT314" s="20">
        <v>53.48</v>
      </c>
    </row>
    <row r="315" spans="1:72" s="1" customFormat="1" ht="18.2" customHeight="1" x14ac:dyDescent="0.15">
      <c r="A315" s="4">
        <v>313</v>
      </c>
      <c r="B315" s="5" t="s">
        <v>27</v>
      </c>
      <c r="C315" s="5" t="s">
        <v>0</v>
      </c>
      <c r="D315" s="6">
        <v>45383</v>
      </c>
      <c r="E315" s="7" t="s">
        <v>33</v>
      </c>
      <c r="F315" s="8">
        <v>153</v>
      </c>
      <c r="G315" s="8">
        <v>152</v>
      </c>
      <c r="H315" s="9">
        <v>78541.350000000006</v>
      </c>
      <c r="I315" s="9">
        <v>58984.59</v>
      </c>
      <c r="J315" s="9">
        <v>0</v>
      </c>
      <c r="K315" s="9">
        <v>137525.94</v>
      </c>
      <c r="L315" s="9">
        <v>689.92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137525.94</v>
      </c>
      <c r="T315" s="9">
        <v>148504.07</v>
      </c>
      <c r="U315" s="9">
        <v>666.25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149170.32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f>VLOOKUP(E315,[1]Aplicado!$C$807:$AL$1391,36,0)</f>
        <v>0</v>
      </c>
      <c r="AU315" s="9">
        <f t="shared" si="4"/>
        <v>0</v>
      </c>
      <c r="AV315" s="9">
        <v>59674.51</v>
      </c>
      <c r="AW315" s="9">
        <v>149170.32</v>
      </c>
      <c r="AX315" s="10">
        <v>81</v>
      </c>
      <c r="AY315" s="10">
        <v>300</v>
      </c>
      <c r="AZ315" s="9">
        <v>690494.34</v>
      </c>
      <c r="BA315" s="9">
        <v>147183</v>
      </c>
      <c r="BB315" s="11">
        <v>76.849999999999994</v>
      </c>
      <c r="BC315" s="11">
        <v>71.807671327530997</v>
      </c>
      <c r="BD315" s="11">
        <v>10.18</v>
      </c>
      <c r="BE315" s="11"/>
      <c r="BF315" s="7" t="s">
        <v>352</v>
      </c>
      <c r="BG315" s="4"/>
      <c r="BH315" s="7" t="s">
        <v>353</v>
      </c>
      <c r="BI315" s="7" t="s">
        <v>601</v>
      </c>
      <c r="BJ315" s="7" t="s">
        <v>602</v>
      </c>
      <c r="BK315" s="7" t="s">
        <v>356</v>
      </c>
      <c r="BL315" s="5" t="s">
        <v>2</v>
      </c>
      <c r="BM315" s="11">
        <v>1116439.43164632</v>
      </c>
      <c r="BN315" s="5" t="s">
        <v>254</v>
      </c>
      <c r="BO315" s="11"/>
      <c r="BP315" s="12">
        <v>38670</v>
      </c>
      <c r="BQ315" s="12">
        <v>47796</v>
      </c>
      <c r="BR315" s="11">
        <v>45467.93</v>
      </c>
      <c r="BS315" s="11">
        <v>31.55</v>
      </c>
      <c r="BT315" s="11">
        <v>28.24</v>
      </c>
    </row>
    <row r="316" spans="1:72" s="1" customFormat="1" ht="18.2" customHeight="1" x14ac:dyDescent="0.15">
      <c r="A316" s="13">
        <v>314</v>
      </c>
      <c r="B316" s="14" t="s">
        <v>27</v>
      </c>
      <c r="C316" s="14" t="s">
        <v>0</v>
      </c>
      <c r="D316" s="15">
        <v>45383</v>
      </c>
      <c r="E316" s="16" t="s">
        <v>34</v>
      </c>
      <c r="F316" s="17">
        <v>187</v>
      </c>
      <c r="G316" s="17">
        <v>186</v>
      </c>
      <c r="H316" s="18">
        <v>37884.86</v>
      </c>
      <c r="I316" s="18">
        <v>29963.919999999998</v>
      </c>
      <c r="J316" s="18">
        <v>0</v>
      </c>
      <c r="K316" s="18">
        <v>67848.78</v>
      </c>
      <c r="L316" s="18">
        <v>327.89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67848.78</v>
      </c>
      <c r="T316" s="18">
        <v>93711.02</v>
      </c>
      <c r="U316" s="18">
        <v>334.31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94045.33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f>VLOOKUP(E316,[1]Aplicado!$C$807:$AL$1391,36,0)</f>
        <v>0</v>
      </c>
      <c r="AU316" s="18">
        <f t="shared" si="4"/>
        <v>0</v>
      </c>
      <c r="AV316" s="18">
        <v>30291.81</v>
      </c>
      <c r="AW316" s="18">
        <v>94045.33</v>
      </c>
      <c r="AX316" s="19">
        <v>80</v>
      </c>
      <c r="AY316" s="19">
        <v>300</v>
      </c>
      <c r="AZ316" s="18">
        <v>292400</v>
      </c>
      <c r="BA316" s="18">
        <v>69660</v>
      </c>
      <c r="BB316" s="20">
        <v>85.88</v>
      </c>
      <c r="BC316" s="20">
        <v>83.647046029285093</v>
      </c>
      <c r="BD316" s="20">
        <v>10.59</v>
      </c>
      <c r="BE316" s="20"/>
      <c r="BF316" s="16" t="s">
        <v>352</v>
      </c>
      <c r="BG316" s="13"/>
      <c r="BH316" s="16" t="s">
        <v>353</v>
      </c>
      <c r="BI316" s="16" t="s">
        <v>599</v>
      </c>
      <c r="BJ316" s="16" t="s">
        <v>600</v>
      </c>
      <c r="BK316" s="16" t="s">
        <v>356</v>
      </c>
      <c r="BL316" s="14" t="s">
        <v>2</v>
      </c>
      <c r="BM316" s="20">
        <v>550798.29580584005</v>
      </c>
      <c r="BN316" s="14" t="s">
        <v>254</v>
      </c>
      <c r="BO316" s="20"/>
      <c r="BP316" s="21">
        <v>38674</v>
      </c>
      <c r="BQ316" s="21">
        <v>47799</v>
      </c>
      <c r="BR316" s="20">
        <v>32382.37</v>
      </c>
      <c r="BS316" s="20">
        <v>14.5</v>
      </c>
      <c r="BT316" s="20">
        <v>28.2</v>
      </c>
    </row>
    <row r="317" spans="1:72" s="1" customFormat="1" ht="18.2" customHeight="1" x14ac:dyDescent="0.15">
      <c r="A317" s="4">
        <v>315</v>
      </c>
      <c r="B317" s="5" t="s">
        <v>27</v>
      </c>
      <c r="C317" s="5" t="s">
        <v>0</v>
      </c>
      <c r="D317" s="6">
        <v>45383</v>
      </c>
      <c r="E317" s="7" t="s">
        <v>35</v>
      </c>
      <c r="F317" s="8">
        <v>107</v>
      </c>
      <c r="G317" s="8">
        <v>107</v>
      </c>
      <c r="H317" s="9">
        <v>0</v>
      </c>
      <c r="I317" s="9">
        <v>56242.84</v>
      </c>
      <c r="J317" s="9">
        <v>0</v>
      </c>
      <c r="K317" s="9">
        <v>56242.84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56242.84</v>
      </c>
      <c r="T317" s="9">
        <v>31226.58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31226.58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f>VLOOKUP(E317,[1]Aplicado!$C$807:$AL$1391,36,0)</f>
        <v>0</v>
      </c>
      <c r="AU317" s="9">
        <f t="shared" si="4"/>
        <v>0</v>
      </c>
      <c r="AV317" s="9">
        <v>56242.84</v>
      </c>
      <c r="AW317" s="9">
        <v>31226.58</v>
      </c>
      <c r="AX317" s="10">
        <v>0</v>
      </c>
      <c r="AY317" s="10">
        <v>180</v>
      </c>
      <c r="AZ317" s="9">
        <v>292400</v>
      </c>
      <c r="BA317" s="9">
        <v>72900</v>
      </c>
      <c r="BB317" s="11">
        <v>89.88</v>
      </c>
      <c r="BC317" s="11">
        <v>69.343024131687201</v>
      </c>
      <c r="BD317" s="11">
        <v>10.59</v>
      </c>
      <c r="BE317" s="11"/>
      <c r="BF317" s="7" t="s">
        <v>352</v>
      </c>
      <c r="BG317" s="4"/>
      <c r="BH317" s="7" t="s">
        <v>353</v>
      </c>
      <c r="BI317" s="7" t="s">
        <v>599</v>
      </c>
      <c r="BJ317" s="7" t="s">
        <v>600</v>
      </c>
      <c r="BK317" s="7" t="s">
        <v>356</v>
      </c>
      <c r="BL317" s="5" t="s">
        <v>2</v>
      </c>
      <c r="BM317" s="11">
        <v>456580.94991952</v>
      </c>
      <c r="BN317" s="5" t="s">
        <v>254</v>
      </c>
      <c r="BO317" s="11"/>
      <c r="BP317" s="12">
        <v>38674</v>
      </c>
      <c r="BQ317" s="12">
        <v>44149</v>
      </c>
      <c r="BR317" s="11">
        <v>20153.75</v>
      </c>
      <c r="BS317" s="11">
        <v>0</v>
      </c>
      <c r="BT317" s="11">
        <v>53.44</v>
      </c>
    </row>
    <row r="318" spans="1:72" s="1" customFormat="1" ht="18.2" customHeight="1" x14ac:dyDescent="0.15">
      <c r="A318" s="13">
        <v>316</v>
      </c>
      <c r="B318" s="14" t="s">
        <v>27</v>
      </c>
      <c r="C318" s="14" t="s">
        <v>0</v>
      </c>
      <c r="D318" s="15">
        <v>45383</v>
      </c>
      <c r="E318" s="16" t="s">
        <v>40</v>
      </c>
      <c r="F318" s="17">
        <v>182</v>
      </c>
      <c r="G318" s="17">
        <v>181</v>
      </c>
      <c r="H318" s="18">
        <v>42336.31</v>
      </c>
      <c r="I318" s="18">
        <v>33128.74</v>
      </c>
      <c r="J318" s="18">
        <v>0</v>
      </c>
      <c r="K318" s="18">
        <v>75465.05</v>
      </c>
      <c r="L318" s="18">
        <v>366.47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75465.05</v>
      </c>
      <c r="T318" s="18">
        <v>101393.73</v>
      </c>
      <c r="U318" s="18">
        <v>373.59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101767.32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f>VLOOKUP(E318,[1]Aplicado!$C$807:$AL$1391,36,0)</f>
        <v>0</v>
      </c>
      <c r="AU318" s="18">
        <f t="shared" si="4"/>
        <v>0</v>
      </c>
      <c r="AV318" s="18">
        <v>33495.21</v>
      </c>
      <c r="AW318" s="18">
        <v>101767.32</v>
      </c>
      <c r="AX318" s="19">
        <v>80</v>
      </c>
      <c r="AY318" s="19">
        <v>300</v>
      </c>
      <c r="AZ318" s="18">
        <v>312200</v>
      </c>
      <c r="BA318" s="18">
        <v>77850</v>
      </c>
      <c r="BB318" s="20">
        <v>89.89</v>
      </c>
      <c r="BC318" s="20">
        <v>87.136202241489997</v>
      </c>
      <c r="BD318" s="20">
        <v>10.59</v>
      </c>
      <c r="BE318" s="20"/>
      <c r="BF318" s="16" t="s">
        <v>352</v>
      </c>
      <c r="BG318" s="13"/>
      <c r="BH318" s="16" t="s">
        <v>353</v>
      </c>
      <c r="BI318" s="16" t="s">
        <v>588</v>
      </c>
      <c r="BJ318" s="16" t="s">
        <v>589</v>
      </c>
      <c r="BK318" s="16" t="s">
        <v>356</v>
      </c>
      <c r="BL318" s="14" t="s">
        <v>2</v>
      </c>
      <c r="BM318" s="20">
        <v>612627.38892139995</v>
      </c>
      <c r="BN318" s="14" t="s">
        <v>254</v>
      </c>
      <c r="BO318" s="20"/>
      <c r="BP318" s="21">
        <v>38674</v>
      </c>
      <c r="BQ318" s="21">
        <v>47799</v>
      </c>
      <c r="BR318" s="20">
        <v>33728.92</v>
      </c>
      <c r="BS318" s="20">
        <v>16.2</v>
      </c>
      <c r="BT318" s="20">
        <v>28.2</v>
      </c>
    </row>
    <row r="319" spans="1:72" s="1" customFormat="1" ht="18.2" customHeight="1" x14ac:dyDescent="0.15">
      <c r="A319" s="4">
        <v>317</v>
      </c>
      <c r="B319" s="5" t="s">
        <v>27</v>
      </c>
      <c r="C319" s="5" t="s">
        <v>0</v>
      </c>
      <c r="D319" s="6">
        <v>45383</v>
      </c>
      <c r="E319" s="7" t="s">
        <v>606</v>
      </c>
      <c r="F319" s="8">
        <v>0</v>
      </c>
      <c r="G319" s="8">
        <v>0</v>
      </c>
      <c r="H319" s="9">
        <v>38882.019999999997</v>
      </c>
      <c r="I319" s="9">
        <v>0</v>
      </c>
      <c r="J319" s="9">
        <v>0</v>
      </c>
      <c r="K319" s="9">
        <v>38882.019999999997</v>
      </c>
      <c r="L319" s="9">
        <v>339.33</v>
      </c>
      <c r="M319" s="9">
        <v>0</v>
      </c>
      <c r="N319" s="9">
        <v>0</v>
      </c>
      <c r="O319" s="9">
        <v>0</v>
      </c>
      <c r="P319" s="9">
        <v>339.33</v>
      </c>
      <c r="Q319" s="9">
        <v>0</v>
      </c>
      <c r="R319" s="9">
        <v>0</v>
      </c>
      <c r="S319" s="9">
        <v>38542.69</v>
      </c>
      <c r="T319" s="9">
        <v>0</v>
      </c>
      <c r="U319" s="9">
        <v>345.97</v>
      </c>
      <c r="V319" s="9">
        <v>0</v>
      </c>
      <c r="W319" s="9">
        <v>0</v>
      </c>
      <c r="X319" s="9">
        <v>345.97</v>
      </c>
      <c r="Y319" s="9">
        <v>0</v>
      </c>
      <c r="Z319" s="9">
        <v>0</v>
      </c>
      <c r="AA319" s="9">
        <v>0</v>
      </c>
      <c r="AB319" s="9">
        <v>15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35.020000000000003</v>
      </c>
      <c r="AI319" s="9">
        <v>93.21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9.8545999999999995E-2</v>
      </c>
      <c r="AT319" s="9">
        <f>VLOOKUP(E319,[1]Aplicado!$C$807:$AL$1391,36,0)</f>
        <v>0</v>
      </c>
      <c r="AU319" s="9">
        <f t="shared" si="4"/>
        <v>828.43145400000003</v>
      </c>
      <c r="AV319" s="9">
        <v>0</v>
      </c>
      <c r="AW319" s="9">
        <v>0</v>
      </c>
      <c r="AX319" s="10">
        <v>80</v>
      </c>
      <c r="AY319" s="10">
        <v>300</v>
      </c>
      <c r="AZ319" s="9">
        <v>292400</v>
      </c>
      <c r="BA319" s="9">
        <v>72090</v>
      </c>
      <c r="BB319" s="11">
        <v>88.9</v>
      </c>
      <c r="BC319" s="11">
        <v>47.5301032181995</v>
      </c>
      <c r="BD319" s="11">
        <v>10.59</v>
      </c>
      <c r="BE319" s="11"/>
      <c r="BF319" s="7" t="s">
        <v>366</v>
      </c>
      <c r="BG319" s="4"/>
      <c r="BH319" s="7" t="s">
        <v>353</v>
      </c>
      <c r="BI319" s="7" t="s">
        <v>599</v>
      </c>
      <c r="BJ319" s="7" t="s">
        <v>600</v>
      </c>
      <c r="BK319" s="7" t="s">
        <v>1</v>
      </c>
      <c r="BL319" s="5" t="s">
        <v>2</v>
      </c>
      <c r="BM319" s="11">
        <v>312890.63661531999</v>
      </c>
      <c r="BN319" s="5" t="s">
        <v>254</v>
      </c>
      <c r="BO319" s="11"/>
      <c r="BP319" s="12">
        <v>38681</v>
      </c>
      <c r="BQ319" s="12">
        <v>47806</v>
      </c>
      <c r="BR319" s="11">
        <v>0</v>
      </c>
      <c r="BS319" s="11">
        <v>15</v>
      </c>
      <c r="BT319" s="11">
        <v>0</v>
      </c>
    </row>
    <row r="320" spans="1:72" s="1" customFormat="1" ht="18.2" customHeight="1" x14ac:dyDescent="0.15">
      <c r="A320" s="13">
        <v>318</v>
      </c>
      <c r="B320" s="14" t="s">
        <v>27</v>
      </c>
      <c r="C320" s="14" t="s">
        <v>0</v>
      </c>
      <c r="D320" s="15">
        <v>45383</v>
      </c>
      <c r="E320" s="16" t="s">
        <v>36</v>
      </c>
      <c r="F320" s="17">
        <v>152</v>
      </c>
      <c r="G320" s="17">
        <v>151</v>
      </c>
      <c r="H320" s="18">
        <v>59833.23</v>
      </c>
      <c r="I320" s="18">
        <v>44802.55</v>
      </c>
      <c r="J320" s="18">
        <v>0</v>
      </c>
      <c r="K320" s="18">
        <v>104635.78</v>
      </c>
      <c r="L320" s="18">
        <v>525.73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104635.78</v>
      </c>
      <c r="T320" s="18">
        <v>112251.9</v>
      </c>
      <c r="U320" s="18">
        <v>507.55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112759.45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f>VLOOKUP(E320,[1]Aplicado!$C$807:$AL$1391,36,0)</f>
        <v>0</v>
      </c>
      <c r="AU320" s="18">
        <f t="shared" si="4"/>
        <v>0</v>
      </c>
      <c r="AV320" s="18">
        <v>45328.28</v>
      </c>
      <c r="AW320" s="18">
        <v>112759.45</v>
      </c>
      <c r="AX320" s="19">
        <v>80</v>
      </c>
      <c r="AY320" s="19">
        <v>300</v>
      </c>
      <c r="AZ320" s="18">
        <v>454839.87</v>
      </c>
      <c r="BA320" s="18">
        <v>112140</v>
      </c>
      <c r="BB320" s="20">
        <v>88.99</v>
      </c>
      <c r="BC320" s="20">
        <v>83.034939024433697</v>
      </c>
      <c r="BD320" s="20">
        <v>10.18</v>
      </c>
      <c r="BE320" s="20"/>
      <c r="BF320" s="16" t="s">
        <v>352</v>
      </c>
      <c r="BG320" s="13"/>
      <c r="BH320" s="16" t="s">
        <v>353</v>
      </c>
      <c r="BI320" s="16" t="s">
        <v>601</v>
      </c>
      <c r="BJ320" s="16" t="s">
        <v>602</v>
      </c>
      <c r="BK320" s="16" t="s">
        <v>356</v>
      </c>
      <c r="BL320" s="14" t="s">
        <v>2</v>
      </c>
      <c r="BM320" s="20">
        <v>849436.19184184005</v>
      </c>
      <c r="BN320" s="14" t="s">
        <v>254</v>
      </c>
      <c r="BO320" s="20"/>
      <c r="BP320" s="21">
        <v>38680</v>
      </c>
      <c r="BQ320" s="21">
        <v>47806</v>
      </c>
      <c r="BR320" s="20">
        <v>35763.480000000003</v>
      </c>
      <c r="BS320" s="20">
        <v>24.04</v>
      </c>
      <c r="BT320" s="20">
        <v>28.21</v>
      </c>
    </row>
    <row r="321" spans="1:72" s="1" customFormat="1" ht="18.2" customHeight="1" x14ac:dyDescent="0.15">
      <c r="A321" s="4">
        <v>319</v>
      </c>
      <c r="B321" s="5" t="s">
        <v>27</v>
      </c>
      <c r="C321" s="5" t="s">
        <v>0</v>
      </c>
      <c r="D321" s="6">
        <v>45383</v>
      </c>
      <c r="E321" s="7" t="s">
        <v>607</v>
      </c>
      <c r="F321" s="8">
        <v>3</v>
      </c>
      <c r="G321" s="8">
        <v>2</v>
      </c>
      <c r="H321" s="9">
        <v>41230.78</v>
      </c>
      <c r="I321" s="9">
        <v>1084.3499999999999</v>
      </c>
      <c r="J321" s="9">
        <v>0</v>
      </c>
      <c r="K321" s="9">
        <v>42315.13</v>
      </c>
      <c r="L321" s="9">
        <v>373.13</v>
      </c>
      <c r="M321" s="9">
        <v>0</v>
      </c>
      <c r="N321" s="9">
        <v>0</v>
      </c>
      <c r="O321" s="9">
        <v>308.01</v>
      </c>
      <c r="P321" s="9">
        <v>0</v>
      </c>
      <c r="Q321" s="9">
        <v>0</v>
      </c>
      <c r="R321" s="9">
        <v>0</v>
      </c>
      <c r="S321" s="9">
        <v>42007.12</v>
      </c>
      <c r="T321" s="9">
        <v>1108.6199999999999</v>
      </c>
      <c r="U321" s="9">
        <v>366.93</v>
      </c>
      <c r="V321" s="9">
        <v>0</v>
      </c>
      <c r="W321" s="9">
        <v>373.43</v>
      </c>
      <c r="X321" s="9">
        <v>0</v>
      </c>
      <c r="Y321" s="9">
        <v>0</v>
      </c>
      <c r="Z321" s="9">
        <v>0</v>
      </c>
      <c r="AA321" s="9">
        <v>1102.1199999999999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16.2</v>
      </c>
      <c r="AK321" s="9">
        <v>0</v>
      </c>
      <c r="AL321" s="9">
        <v>0</v>
      </c>
      <c r="AM321" s="9">
        <v>0</v>
      </c>
      <c r="AN321" s="9">
        <v>0</v>
      </c>
      <c r="AO321" s="9">
        <v>37.81</v>
      </c>
      <c r="AP321" s="9">
        <v>100.27</v>
      </c>
      <c r="AQ321" s="9">
        <v>0</v>
      </c>
      <c r="AR321" s="9">
        <v>0</v>
      </c>
      <c r="AS321" s="9">
        <v>4.927E-3</v>
      </c>
      <c r="AT321" s="9">
        <f>VLOOKUP(E321,[1]Aplicado!$C$807:$AL$1391,36,0)</f>
        <v>0</v>
      </c>
      <c r="AU321" s="9">
        <f t="shared" si="4"/>
        <v>835.71507299999996</v>
      </c>
      <c r="AV321" s="9">
        <v>1149.47</v>
      </c>
      <c r="AW321" s="9">
        <v>1102.1199999999999</v>
      </c>
      <c r="AX321" s="10">
        <v>79</v>
      </c>
      <c r="AY321" s="10">
        <v>300</v>
      </c>
      <c r="AZ321" s="9">
        <v>311119.83</v>
      </c>
      <c r="BA321" s="9">
        <v>77850</v>
      </c>
      <c r="BB321" s="11">
        <v>89.99</v>
      </c>
      <c r="BC321" s="11">
        <v>48.557748603725102</v>
      </c>
      <c r="BD321" s="11">
        <v>10.59</v>
      </c>
      <c r="BE321" s="11"/>
      <c r="BF321" s="7" t="s">
        <v>352</v>
      </c>
      <c r="BG321" s="4"/>
      <c r="BH321" s="7" t="s">
        <v>353</v>
      </c>
      <c r="BI321" s="7" t="s">
        <v>608</v>
      </c>
      <c r="BJ321" s="7" t="s">
        <v>609</v>
      </c>
      <c r="BK321" s="7" t="s">
        <v>358</v>
      </c>
      <c r="BL321" s="5" t="s">
        <v>2</v>
      </c>
      <c r="BM321" s="11">
        <v>341014.97635935998</v>
      </c>
      <c r="BN321" s="5" t="s">
        <v>254</v>
      </c>
      <c r="BO321" s="11"/>
      <c r="BP321" s="12">
        <v>38645</v>
      </c>
      <c r="BQ321" s="12">
        <v>47771</v>
      </c>
      <c r="BR321" s="11">
        <v>520.25</v>
      </c>
      <c r="BS321" s="11">
        <v>16.2</v>
      </c>
      <c r="BT321" s="11">
        <v>28.27</v>
      </c>
    </row>
    <row r="322" spans="1:72" s="1" customFormat="1" ht="18.2" customHeight="1" x14ac:dyDescent="0.15">
      <c r="A322" s="13">
        <v>320</v>
      </c>
      <c r="B322" s="14" t="s">
        <v>27</v>
      </c>
      <c r="C322" s="14" t="s">
        <v>0</v>
      </c>
      <c r="D322" s="15">
        <v>45383</v>
      </c>
      <c r="E322" s="16" t="s">
        <v>239</v>
      </c>
      <c r="F322" s="17">
        <v>150</v>
      </c>
      <c r="G322" s="17">
        <v>150</v>
      </c>
      <c r="H322" s="18">
        <v>0</v>
      </c>
      <c r="I322" s="18">
        <v>220161.53</v>
      </c>
      <c r="J322" s="18">
        <v>0</v>
      </c>
      <c r="K322" s="18">
        <v>220161.53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220161.53</v>
      </c>
      <c r="T322" s="18">
        <v>171140.32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171140.32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f>VLOOKUP(E322,[1]Aplicado!$C$807:$AL$1391,36,0)</f>
        <v>0</v>
      </c>
      <c r="AU322" s="18">
        <f t="shared" si="4"/>
        <v>0</v>
      </c>
      <c r="AV322" s="18">
        <v>220161.53</v>
      </c>
      <c r="AW322" s="18">
        <v>171140.32</v>
      </c>
      <c r="AX322" s="19">
        <v>0</v>
      </c>
      <c r="AY322" s="19">
        <v>180</v>
      </c>
      <c r="AZ322" s="18">
        <v>1027000</v>
      </c>
      <c r="BA322" s="18">
        <v>238697.18</v>
      </c>
      <c r="BB322" s="20">
        <v>83.99</v>
      </c>
      <c r="BC322" s="20">
        <v>77.467890088605202</v>
      </c>
      <c r="BD322" s="20">
        <v>10.18</v>
      </c>
      <c r="BE322" s="20"/>
      <c r="BF322" s="16" t="s">
        <v>352</v>
      </c>
      <c r="BG322" s="13"/>
      <c r="BH322" s="16" t="s">
        <v>395</v>
      </c>
      <c r="BI322" s="16" t="s">
        <v>396</v>
      </c>
      <c r="BJ322" s="16" t="s">
        <v>610</v>
      </c>
      <c r="BK322" s="16" t="s">
        <v>356</v>
      </c>
      <c r="BL322" s="14" t="s">
        <v>2</v>
      </c>
      <c r="BM322" s="20">
        <v>1787277.4650628399</v>
      </c>
      <c r="BN322" s="14" t="s">
        <v>254</v>
      </c>
      <c r="BO322" s="20"/>
      <c r="BP322" s="21">
        <v>38686</v>
      </c>
      <c r="BQ322" s="21">
        <v>44161</v>
      </c>
      <c r="BR322" s="20">
        <v>75867.759999999995</v>
      </c>
      <c r="BS322" s="20">
        <v>0</v>
      </c>
      <c r="BT322" s="20">
        <v>35.049999999999997</v>
      </c>
    </row>
    <row r="323" spans="1:72" s="1" customFormat="1" ht="18.2" customHeight="1" x14ac:dyDescent="0.15">
      <c r="A323" s="4">
        <v>321</v>
      </c>
      <c r="B323" s="5" t="s">
        <v>27</v>
      </c>
      <c r="C323" s="5" t="s">
        <v>0</v>
      </c>
      <c r="D323" s="6">
        <v>45383</v>
      </c>
      <c r="E323" s="7" t="s">
        <v>611</v>
      </c>
      <c r="F323" s="8">
        <v>1</v>
      </c>
      <c r="G323" s="8">
        <v>1</v>
      </c>
      <c r="H323" s="9">
        <v>40317</v>
      </c>
      <c r="I323" s="9">
        <v>892.8</v>
      </c>
      <c r="J323" s="9">
        <v>0</v>
      </c>
      <c r="K323" s="9">
        <v>41209.800000000003</v>
      </c>
      <c r="L323" s="9">
        <v>456.04</v>
      </c>
      <c r="M323" s="9">
        <v>0</v>
      </c>
      <c r="N323" s="9">
        <v>0</v>
      </c>
      <c r="O323" s="9">
        <v>548.48</v>
      </c>
      <c r="P323" s="9">
        <v>0</v>
      </c>
      <c r="Q323" s="9">
        <v>0</v>
      </c>
      <c r="R323" s="9">
        <v>0</v>
      </c>
      <c r="S323" s="9">
        <v>40661.32</v>
      </c>
      <c r="T323" s="9">
        <v>677.33</v>
      </c>
      <c r="U323" s="9">
        <v>355.77</v>
      </c>
      <c r="V323" s="9">
        <v>0</v>
      </c>
      <c r="W323" s="9">
        <v>673.65</v>
      </c>
      <c r="X323" s="9">
        <v>0</v>
      </c>
      <c r="Y323" s="9">
        <v>0</v>
      </c>
      <c r="Z323" s="9">
        <v>0</v>
      </c>
      <c r="AA323" s="9">
        <v>359.45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17.77</v>
      </c>
      <c r="AK323" s="9">
        <v>0</v>
      </c>
      <c r="AL323" s="9">
        <v>0</v>
      </c>
      <c r="AM323" s="9">
        <v>42.75</v>
      </c>
      <c r="AN323" s="9">
        <v>0</v>
      </c>
      <c r="AO323" s="9">
        <v>41.48</v>
      </c>
      <c r="AP323" s="9">
        <v>114.08</v>
      </c>
      <c r="AQ323" s="9">
        <v>2E-3</v>
      </c>
      <c r="AR323" s="9">
        <v>0</v>
      </c>
      <c r="AS323" s="9">
        <v>0</v>
      </c>
      <c r="AT323" s="9">
        <f>VLOOKUP(E323,[1]Aplicado!$C$807:$AL$1391,36,0)</f>
        <v>0</v>
      </c>
      <c r="AU323" s="9">
        <f t="shared" ref="AU323:AU386" si="5">AR323-AS323-AT323+AQ323+AP323+AO323+AM323+AJ323+AI323+AH323+AG323+AB323+X323+W323+R323+Q323+P323+O323-J323+AF323</f>
        <v>1438.212</v>
      </c>
      <c r="AV323" s="9">
        <v>800.36</v>
      </c>
      <c r="AW323" s="9">
        <v>359.45</v>
      </c>
      <c r="AX323" s="10">
        <v>82</v>
      </c>
      <c r="AY323" s="10">
        <v>300</v>
      </c>
      <c r="AZ323" s="9">
        <v>415100</v>
      </c>
      <c r="BA323" s="9">
        <v>85398.62</v>
      </c>
      <c r="BB323" s="11">
        <v>74.510000000000005</v>
      </c>
      <c r="BC323" s="11">
        <v>35.476860787680202</v>
      </c>
      <c r="BD323" s="11">
        <v>10.59</v>
      </c>
      <c r="BE323" s="11"/>
      <c r="BF323" s="7" t="s">
        <v>352</v>
      </c>
      <c r="BG323" s="4"/>
      <c r="BH323" s="7" t="s">
        <v>395</v>
      </c>
      <c r="BI323" s="7" t="s">
        <v>396</v>
      </c>
      <c r="BJ323" s="7" t="s">
        <v>413</v>
      </c>
      <c r="BK323" s="7" t="s">
        <v>358</v>
      </c>
      <c r="BL323" s="5" t="s">
        <v>2</v>
      </c>
      <c r="BM323" s="11">
        <v>330089.73427696002</v>
      </c>
      <c r="BN323" s="5" t="s">
        <v>254</v>
      </c>
      <c r="BO323" s="11"/>
      <c r="BP323" s="12">
        <v>38691</v>
      </c>
      <c r="BQ323" s="12">
        <v>47816</v>
      </c>
      <c r="BR323" s="11">
        <v>216.08</v>
      </c>
      <c r="BS323" s="11">
        <v>17.77</v>
      </c>
      <c r="BT323" s="11">
        <v>42.75</v>
      </c>
    </row>
    <row r="324" spans="1:72" s="1" customFormat="1" ht="18.2" customHeight="1" x14ac:dyDescent="0.15">
      <c r="A324" s="13">
        <v>322</v>
      </c>
      <c r="B324" s="14" t="s">
        <v>27</v>
      </c>
      <c r="C324" s="14" t="s">
        <v>0</v>
      </c>
      <c r="D324" s="15">
        <v>45383</v>
      </c>
      <c r="E324" s="16" t="s">
        <v>41</v>
      </c>
      <c r="F324" s="17">
        <v>202</v>
      </c>
      <c r="G324" s="17">
        <v>201</v>
      </c>
      <c r="H324" s="18">
        <v>37526.46</v>
      </c>
      <c r="I324" s="18">
        <v>30038.46</v>
      </c>
      <c r="J324" s="18">
        <v>0</v>
      </c>
      <c r="K324" s="18">
        <v>67564.92</v>
      </c>
      <c r="L324" s="18">
        <v>319.25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67564.92</v>
      </c>
      <c r="T324" s="18">
        <v>101339.75</v>
      </c>
      <c r="U324" s="18">
        <v>331.15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101670.9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f>VLOOKUP(E324,[1]Aplicado!$C$807:$AL$1391,36,0)</f>
        <v>0</v>
      </c>
      <c r="AU324" s="18">
        <f t="shared" si="5"/>
        <v>0</v>
      </c>
      <c r="AV324" s="18">
        <v>30357.71</v>
      </c>
      <c r="AW324" s="18">
        <v>101670.9</v>
      </c>
      <c r="AX324" s="19">
        <v>81</v>
      </c>
      <c r="AY324" s="19">
        <v>300</v>
      </c>
      <c r="AZ324" s="18">
        <v>275847.96000000002</v>
      </c>
      <c r="BA324" s="18">
        <v>68418.31</v>
      </c>
      <c r="BB324" s="20">
        <v>89.99</v>
      </c>
      <c r="BC324" s="20">
        <v>88.867543656076904</v>
      </c>
      <c r="BD324" s="20">
        <v>10.59</v>
      </c>
      <c r="BE324" s="20"/>
      <c r="BF324" s="16" t="s">
        <v>352</v>
      </c>
      <c r="BG324" s="13"/>
      <c r="BH324" s="16" t="s">
        <v>367</v>
      </c>
      <c r="BI324" s="16" t="s">
        <v>368</v>
      </c>
      <c r="BJ324" s="16" t="s">
        <v>369</v>
      </c>
      <c r="BK324" s="16" t="s">
        <v>356</v>
      </c>
      <c r="BL324" s="14" t="s">
        <v>2</v>
      </c>
      <c r="BM324" s="20">
        <v>548493.91237776005</v>
      </c>
      <c r="BN324" s="14" t="s">
        <v>254</v>
      </c>
      <c r="BO324" s="20"/>
      <c r="BP324" s="21">
        <v>38695</v>
      </c>
      <c r="BQ324" s="21">
        <v>47820</v>
      </c>
      <c r="BR324" s="20">
        <v>33359.06</v>
      </c>
      <c r="BS324" s="20">
        <v>14.24</v>
      </c>
      <c r="BT324" s="20">
        <v>28.01</v>
      </c>
    </row>
    <row r="325" spans="1:72" s="1" customFormat="1" ht="18.2" customHeight="1" x14ac:dyDescent="0.15">
      <c r="A325" s="4">
        <v>323</v>
      </c>
      <c r="B325" s="5" t="s">
        <v>27</v>
      </c>
      <c r="C325" s="5" t="s">
        <v>0</v>
      </c>
      <c r="D325" s="6">
        <v>45383</v>
      </c>
      <c r="E325" s="7" t="s">
        <v>613</v>
      </c>
      <c r="F325" s="8">
        <v>0</v>
      </c>
      <c r="G325" s="8">
        <v>0</v>
      </c>
      <c r="H325" s="9">
        <v>12863.49</v>
      </c>
      <c r="I325" s="9">
        <v>0</v>
      </c>
      <c r="J325" s="9">
        <v>0</v>
      </c>
      <c r="K325" s="9">
        <v>12863.49</v>
      </c>
      <c r="L325" s="9">
        <v>587.41999999999996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12863.49</v>
      </c>
      <c r="T325" s="9">
        <v>0</v>
      </c>
      <c r="U325" s="9">
        <v>118.44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118.44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0.33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0.33382499999999998</v>
      </c>
      <c r="AT325" s="9">
        <f>VLOOKUP(E325,[1]Aplicado!$C$807:$AL$1391,36,0)</f>
        <v>0</v>
      </c>
      <c r="AU325" s="9">
        <f t="shared" si="5"/>
        <v>-3.8249999999999673E-3</v>
      </c>
      <c r="AV325" s="9">
        <v>587.41999999999996</v>
      </c>
      <c r="AW325" s="9">
        <v>118.44</v>
      </c>
      <c r="AX325" s="10">
        <v>21</v>
      </c>
      <c r="AY325" s="10">
        <v>240</v>
      </c>
      <c r="AZ325" s="9">
        <v>335000</v>
      </c>
      <c r="BA325" s="9">
        <v>70274.899999999994</v>
      </c>
      <c r="BB325" s="11">
        <v>83.19</v>
      </c>
      <c r="BC325" s="11">
        <v>15.2275383259172</v>
      </c>
      <c r="BD325" s="11">
        <v>10.59</v>
      </c>
      <c r="BE325" s="11"/>
      <c r="BF325" s="7" t="s">
        <v>352</v>
      </c>
      <c r="BG325" s="4"/>
      <c r="BH325" s="7" t="s">
        <v>353</v>
      </c>
      <c r="BI325" s="7" t="s">
        <v>354</v>
      </c>
      <c r="BJ325" s="7" t="s">
        <v>597</v>
      </c>
      <c r="BK325" s="7" t="s">
        <v>1</v>
      </c>
      <c r="BL325" s="5" t="s">
        <v>2</v>
      </c>
      <c r="BM325" s="11">
        <v>104426.17199772</v>
      </c>
      <c r="BN325" s="5" t="s">
        <v>254</v>
      </c>
      <c r="BO325" s="11"/>
      <c r="BP325" s="12">
        <v>38666</v>
      </c>
      <c r="BQ325" s="12">
        <v>45995</v>
      </c>
      <c r="BR325" s="11">
        <v>139.31</v>
      </c>
      <c r="BS325" s="11">
        <v>14.73</v>
      </c>
      <c r="BT325" s="11">
        <v>28.01</v>
      </c>
    </row>
    <row r="326" spans="1:72" s="1" customFormat="1" ht="18.2" customHeight="1" x14ac:dyDescent="0.15">
      <c r="A326" s="13">
        <v>324</v>
      </c>
      <c r="B326" s="14" t="s">
        <v>27</v>
      </c>
      <c r="C326" s="14" t="s">
        <v>0</v>
      </c>
      <c r="D326" s="15">
        <v>45383</v>
      </c>
      <c r="E326" s="16" t="s">
        <v>614</v>
      </c>
      <c r="F326" s="17">
        <v>0</v>
      </c>
      <c r="G326" s="17">
        <v>0</v>
      </c>
      <c r="H326" s="18">
        <v>55261.42</v>
      </c>
      <c r="I326" s="18">
        <v>0</v>
      </c>
      <c r="J326" s="18">
        <v>0</v>
      </c>
      <c r="K326" s="18">
        <v>55261.42</v>
      </c>
      <c r="L326" s="18">
        <v>517.29999999999995</v>
      </c>
      <c r="M326" s="18">
        <v>0</v>
      </c>
      <c r="N326" s="18">
        <v>0</v>
      </c>
      <c r="O326" s="18">
        <v>0</v>
      </c>
      <c r="P326" s="18">
        <v>0</v>
      </c>
      <c r="Q326" s="18">
        <v>9.9700000000000006</v>
      </c>
      <c r="R326" s="18">
        <v>0</v>
      </c>
      <c r="S326" s="18">
        <v>55251.45</v>
      </c>
      <c r="T326" s="18">
        <v>0</v>
      </c>
      <c r="U326" s="18">
        <v>468.72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468.72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0.2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10.160102999999999</v>
      </c>
      <c r="AT326" s="18">
        <f>VLOOKUP(E326,[1]Aplicado!$C$807:$AL$1391,36,0)</f>
        <v>0</v>
      </c>
      <c r="AU326" s="18">
        <f t="shared" si="5"/>
        <v>9.8970000000004887E-3</v>
      </c>
      <c r="AV326" s="18">
        <v>517.29999999999995</v>
      </c>
      <c r="AW326" s="18">
        <v>468.72</v>
      </c>
      <c r="AX326" s="19">
        <v>82</v>
      </c>
      <c r="AY326" s="19">
        <v>300</v>
      </c>
      <c r="AZ326" s="18">
        <v>433000</v>
      </c>
      <c r="BA326" s="18">
        <v>107011.34</v>
      </c>
      <c r="BB326" s="20">
        <v>89.99</v>
      </c>
      <c r="BC326" s="20">
        <v>46.463094336544103</v>
      </c>
      <c r="BD326" s="20">
        <v>10.18</v>
      </c>
      <c r="BE326" s="20"/>
      <c r="BF326" s="16" t="s">
        <v>352</v>
      </c>
      <c r="BG326" s="13"/>
      <c r="BH326" s="16" t="s">
        <v>372</v>
      </c>
      <c r="BI326" s="16" t="s">
        <v>615</v>
      </c>
      <c r="BJ326" s="16" t="s">
        <v>616</v>
      </c>
      <c r="BK326" s="16" t="s">
        <v>1</v>
      </c>
      <c r="BL326" s="14" t="s">
        <v>2</v>
      </c>
      <c r="BM326" s="20">
        <v>448532.81814059999</v>
      </c>
      <c r="BN326" s="14" t="s">
        <v>254</v>
      </c>
      <c r="BO326" s="20"/>
      <c r="BP326" s="21">
        <v>38699</v>
      </c>
      <c r="BQ326" s="21">
        <v>47824</v>
      </c>
      <c r="BR326" s="20">
        <v>211.24</v>
      </c>
      <c r="BS326" s="20">
        <v>22.94</v>
      </c>
      <c r="BT326" s="20">
        <v>28.03</v>
      </c>
    </row>
    <row r="327" spans="1:72" s="1" customFormat="1" ht="18.2" customHeight="1" x14ac:dyDescent="0.15">
      <c r="A327" s="4">
        <v>325</v>
      </c>
      <c r="B327" s="5" t="s">
        <v>27</v>
      </c>
      <c r="C327" s="5" t="s">
        <v>0</v>
      </c>
      <c r="D327" s="6">
        <v>45383</v>
      </c>
      <c r="E327" s="7" t="s">
        <v>43</v>
      </c>
      <c r="F327" s="8">
        <v>91</v>
      </c>
      <c r="G327" s="8">
        <v>91</v>
      </c>
      <c r="H327" s="9">
        <v>0</v>
      </c>
      <c r="I327" s="9">
        <v>49130.17</v>
      </c>
      <c r="J327" s="9">
        <v>0</v>
      </c>
      <c r="K327" s="9">
        <v>49130.17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49130.17</v>
      </c>
      <c r="T327" s="9">
        <v>22609.7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22609.7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f>VLOOKUP(E327,[1]Aplicado!$C$807:$AL$1391,36,0)</f>
        <v>0</v>
      </c>
      <c r="AU327" s="9">
        <f t="shared" si="5"/>
        <v>0</v>
      </c>
      <c r="AV327" s="9">
        <v>49130.17</v>
      </c>
      <c r="AW327" s="9">
        <v>22609.7</v>
      </c>
      <c r="AX327" s="10">
        <v>0</v>
      </c>
      <c r="AY327" s="10">
        <v>300</v>
      </c>
      <c r="AZ327" s="9">
        <v>335000</v>
      </c>
      <c r="BA327" s="9">
        <v>82717.69</v>
      </c>
      <c r="BB327" s="11">
        <v>90</v>
      </c>
      <c r="BC327" s="11">
        <v>53.455497850580699</v>
      </c>
      <c r="BD327" s="11">
        <v>10.59</v>
      </c>
      <c r="BE327" s="11"/>
      <c r="BF327" s="7" t="s">
        <v>352</v>
      </c>
      <c r="BG327" s="4"/>
      <c r="BH327" s="7" t="s">
        <v>353</v>
      </c>
      <c r="BI327" s="7" t="s">
        <v>354</v>
      </c>
      <c r="BJ327" s="7" t="s">
        <v>597</v>
      </c>
      <c r="BK327" s="7" t="s">
        <v>356</v>
      </c>
      <c r="BL327" s="5" t="s">
        <v>2</v>
      </c>
      <c r="BM327" s="11">
        <v>398840.09570475999</v>
      </c>
      <c r="BN327" s="5" t="s">
        <v>254</v>
      </c>
      <c r="BO327" s="11"/>
      <c r="BP327" s="12">
        <v>38695</v>
      </c>
      <c r="BQ327" s="12">
        <v>47820</v>
      </c>
      <c r="BR327" s="11">
        <v>21527.94</v>
      </c>
      <c r="BS327" s="11">
        <v>0</v>
      </c>
      <c r="BT327" s="11">
        <v>33.92</v>
      </c>
    </row>
    <row r="328" spans="1:72" s="1" customFormat="1" ht="18.2" customHeight="1" x14ac:dyDescent="0.15">
      <c r="A328" s="13">
        <v>326</v>
      </c>
      <c r="B328" s="14" t="s">
        <v>27</v>
      </c>
      <c r="C328" s="14" t="s">
        <v>0</v>
      </c>
      <c r="D328" s="15">
        <v>45383</v>
      </c>
      <c r="E328" s="16" t="s">
        <v>44</v>
      </c>
      <c r="F328" s="17">
        <v>151</v>
      </c>
      <c r="G328" s="17">
        <v>150</v>
      </c>
      <c r="H328" s="18">
        <v>32298.95</v>
      </c>
      <c r="I328" s="18">
        <v>29739.85</v>
      </c>
      <c r="J328" s="18">
        <v>0</v>
      </c>
      <c r="K328" s="18">
        <v>62038.8</v>
      </c>
      <c r="L328" s="18">
        <v>357.32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62038.8</v>
      </c>
      <c r="T328" s="18">
        <v>67249.09</v>
      </c>
      <c r="U328" s="18">
        <v>285.01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67534.100000000006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f>VLOOKUP(E328,[1]Aplicado!$C$807:$AL$1391,36,0)</f>
        <v>0</v>
      </c>
      <c r="AU328" s="18">
        <f t="shared" si="5"/>
        <v>0</v>
      </c>
      <c r="AV328" s="18">
        <v>30097.17</v>
      </c>
      <c r="AW328" s="18">
        <v>67534.100000000006</v>
      </c>
      <c r="AX328" s="19">
        <v>67</v>
      </c>
      <c r="AY328" s="19">
        <v>300</v>
      </c>
      <c r="AZ328" s="18">
        <v>279000</v>
      </c>
      <c r="BA328" s="18">
        <v>67570</v>
      </c>
      <c r="BB328" s="20">
        <v>87.92</v>
      </c>
      <c r="BC328" s="20">
        <v>80.722973153766503</v>
      </c>
      <c r="BD328" s="20">
        <v>10.59</v>
      </c>
      <c r="BE328" s="20"/>
      <c r="BF328" s="16" t="s">
        <v>352</v>
      </c>
      <c r="BG328" s="13"/>
      <c r="BH328" s="16" t="s">
        <v>367</v>
      </c>
      <c r="BI328" s="16" t="s">
        <v>368</v>
      </c>
      <c r="BJ328" s="16" t="s">
        <v>552</v>
      </c>
      <c r="BK328" s="16" t="s">
        <v>356</v>
      </c>
      <c r="BL328" s="14" t="s">
        <v>2</v>
      </c>
      <c r="BM328" s="20">
        <v>503632.7154864</v>
      </c>
      <c r="BN328" s="14" t="s">
        <v>254</v>
      </c>
      <c r="BO328" s="20"/>
      <c r="BP328" s="21">
        <v>38700</v>
      </c>
      <c r="BQ328" s="21">
        <v>47825</v>
      </c>
      <c r="BR328" s="20">
        <v>24380.89</v>
      </c>
      <c r="BS328" s="20">
        <v>14.06</v>
      </c>
      <c r="BT328" s="20">
        <v>28</v>
      </c>
    </row>
    <row r="329" spans="1:72" s="1" customFormat="1" ht="18.2" customHeight="1" x14ac:dyDescent="0.15">
      <c r="A329" s="4">
        <v>327</v>
      </c>
      <c r="B329" s="5" t="s">
        <v>27</v>
      </c>
      <c r="C329" s="5" t="s">
        <v>0</v>
      </c>
      <c r="D329" s="6">
        <v>45383</v>
      </c>
      <c r="E329" s="7" t="s">
        <v>45</v>
      </c>
      <c r="F329" s="8">
        <v>172</v>
      </c>
      <c r="G329" s="8">
        <v>171</v>
      </c>
      <c r="H329" s="9">
        <v>51990.69</v>
      </c>
      <c r="I329" s="9">
        <v>40542.53</v>
      </c>
      <c r="J329" s="9">
        <v>0</v>
      </c>
      <c r="K329" s="9">
        <v>92533.22</v>
      </c>
      <c r="L329" s="9">
        <v>449.01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92533.22</v>
      </c>
      <c r="T329" s="9">
        <v>112507.48</v>
      </c>
      <c r="U329" s="9">
        <v>441.02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112948.5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f>VLOOKUP(E329,[1]Aplicado!$C$807:$AL$1391,36,0)</f>
        <v>0</v>
      </c>
      <c r="AU329" s="9">
        <f t="shared" si="5"/>
        <v>0</v>
      </c>
      <c r="AV329" s="9">
        <v>40991.54</v>
      </c>
      <c r="AW329" s="9">
        <v>112948.5</v>
      </c>
      <c r="AX329" s="10">
        <v>81</v>
      </c>
      <c r="AY329" s="10">
        <v>300</v>
      </c>
      <c r="AZ329" s="9">
        <v>392000</v>
      </c>
      <c r="BA329" s="9">
        <v>96593</v>
      </c>
      <c r="BB329" s="11">
        <v>89.46</v>
      </c>
      <c r="BC329" s="11">
        <v>85.700018233205299</v>
      </c>
      <c r="BD329" s="11">
        <v>10.18</v>
      </c>
      <c r="BE329" s="11"/>
      <c r="BF329" s="7" t="s">
        <v>352</v>
      </c>
      <c r="BG329" s="4"/>
      <c r="BH329" s="7" t="s">
        <v>367</v>
      </c>
      <c r="BI329" s="7" t="s">
        <v>368</v>
      </c>
      <c r="BJ329" s="7" t="s">
        <v>552</v>
      </c>
      <c r="BK329" s="7" t="s">
        <v>356</v>
      </c>
      <c r="BL329" s="5" t="s">
        <v>2</v>
      </c>
      <c r="BM329" s="11">
        <v>751187.27089016</v>
      </c>
      <c r="BN329" s="5" t="s">
        <v>254</v>
      </c>
      <c r="BO329" s="11"/>
      <c r="BP329" s="12">
        <v>38702</v>
      </c>
      <c r="BQ329" s="12">
        <v>47827</v>
      </c>
      <c r="BR329" s="11">
        <v>36846.410000000003</v>
      </c>
      <c r="BS329" s="11">
        <v>20.71</v>
      </c>
      <c r="BT329" s="11">
        <v>28.02</v>
      </c>
    </row>
    <row r="330" spans="1:72" s="1" customFormat="1" ht="18.2" customHeight="1" x14ac:dyDescent="0.15">
      <c r="A330" s="13">
        <v>328</v>
      </c>
      <c r="B330" s="14" t="s">
        <v>27</v>
      </c>
      <c r="C330" s="14" t="s">
        <v>0</v>
      </c>
      <c r="D330" s="15">
        <v>45383</v>
      </c>
      <c r="E330" s="16" t="s">
        <v>617</v>
      </c>
      <c r="F330" s="17">
        <v>15</v>
      </c>
      <c r="G330" s="17">
        <v>14</v>
      </c>
      <c r="H330" s="18">
        <v>39530.18</v>
      </c>
      <c r="I330" s="18">
        <v>4810.0600000000004</v>
      </c>
      <c r="J330" s="18">
        <v>0</v>
      </c>
      <c r="K330" s="18">
        <v>44340.24</v>
      </c>
      <c r="L330" s="18">
        <v>344.17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44340.24</v>
      </c>
      <c r="T330" s="18">
        <v>5582.17</v>
      </c>
      <c r="U330" s="18">
        <v>348.83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5931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f>VLOOKUP(E330,[1]Aplicado!$C$807:$AL$1391,36,0)</f>
        <v>0</v>
      </c>
      <c r="AU330" s="18">
        <f t="shared" si="5"/>
        <v>0</v>
      </c>
      <c r="AV330" s="18">
        <v>5154.2299999999996</v>
      </c>
      <c r="AW330" s="18">
        <v>5931</v>
      </c>
      <c r="AX330" s="19">
        <v>81</v>
      </c>
      <c r="AY330" s="19">
        <v>300</v>
      </c>
      <c r="AZ330" s="18">
        <v>302000</v>
      </c>
      <c r="BA330" s="18">
        <v>72900</v>
      </c>
      <c r="BB330" s="20">
        <v>87.64</v>
      </c>
      <c r="BC330" s="20">
        <v>53.305605399176997</v>
      </c>
      <c r="BD330" s="20">
        <v>10.59</v>
      </c>
      <c r="BE330" s="20"/>
      <c r="BF330" s="16" t="s">
        <v>352</v>
      </c>
      <c r="BG330" s="13"/>
      <c r="BH330" s="16" t="s">
        <v>353</v>
      </c>
      <c r="BI330" s="16" t="s">
        <v>599</v>
      </c>
      <c r="BJ330" s="16" t="s">
        <v>600</v>
      </c>
      <c r="BK330" s="16" t="s">
        <v>356</v>
      </c>
      <c r="BL330" s="14" t="s">
        <v>2</v>
      </c>
      <c r="BM330" s="20">
        <v>359955.30984672002</v>
      </c>
      <c r="BN330" s="14" t="s">
        <v>254</v>
      </c>
      <c r="BO330" s="20"/>
      <c r="BP330" s="21">
        <v>38702</v>
      </c>
      <c r="BQ330" s="21">
        <v>47827</v>
      </c>
      <c r="BR330" s="20">
        <v>2764.13</v>
      </c>
      <c r="BS330" s="20">
        <v>15.17</v>
      </c>
      <c r="BT330" s="20">
        <v>28.01</v>
      </c>
    </row>
    <row r="331" spans="1:72" s="1" customFormat="1" ht="18.2" customHeight="1" x14ac:dyDescent="0.15">
      <c r="A331" s="4">
        <v>329</v>
      </c>
      <c r="B331" s="5" t="s">
        <v>27</v>
      </c>
      <c r="C331" s="5" t="s">
        <v>0</v>
      </c>
      <c r="D331" s="6">
        <v>45383</v>
      </c>
      <c r="E331" s="7" t="s">
        <v>618</v>
      </c>
      <c r="F331" s="8">
        <v>0</v>
      </c>
      <c r="G331" s="8">
        <v>0</v>
      </c>
      <c r="H331" s="9">
        <v>40321.17</v>
      </c>
      <c r="I331" s="9">
        <v>0</v>
      </c>
      <c r="J331" s="9">
        <v>0</v>
      </c>
      <c r="K331" s="9">
        <v>40321.17</v>
      </c>
      <c r="L331" s="9">
        <v>343.12</v>
      </c>
      <c r="M331" s="9">
        <v>0</v>
      </c>
      <c r="N331" s="9">
        <v>0</v>
      </c>
      <c r="O331" s="9">
        <v>0</v>
      </c>
      <c r="P331" s="9">
        <v>343.12</v>
      </c>
      <c r="Q331" s="9">
        <v>1.23</v>
      </c>
      <c r="R331" s="9">
        <v>0</v>
      </c>
      <c r="S331" s="9">
        <v>39976.82</v>
      </c>
      <c r="T331" s="9">
        <v>0</v>
      </c>
      <c r="U331" s="9">
        <v>355.82</v>
      </c>
      <c r="V331" s="9">
        <v>0</v>
      </c>
      <c r="W331" s="9">
        <v>0</v>
      </c>
      <c r="X331" s="9">
        <v>355.82</v>
      </c>
      <c r="Y331" s="9">
        <v>0</v>
      </c>
      <c r="Z331" s="9">
        <v>0</v>
      </c>
      <c r="AA331" s="9">
        <v>0</v>
      </c>
      <c r="AB331" s="9">
        <v>15.3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35.71</v>
      </c>
      <c r="AI331" s="9">
        <v>97.05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1.201031</v>
      </c>
      <c r="AT331" s="9">
        <f>VLOOKUP(E331,[1]Aplicado!$C$807:$AL$1391,36,0)</f>
        <v>0</v>
      </c>
      <c r="AU331" s="9">
        <f t="shared" si="5"/>
        <v>847.02896899999996</v>
      </c>
      <c r="AV331" s="9">
        <v>0</v>
      </c>
      <c r="AW331" s="9">
        <v>0</v>
      </c>
      <c r="AX331" s="10">
        <v>81</v>
      </c>
      <c r="AY331" s="10">
        <v>300</v>
      </c>
      <c r="AZ331" s="9">
        <v>336300</v>
      </c>
      <c r="BA331" s="9">
        <v>73525</v>
      </c>
      <c r="BB331" s="11">
        <v>84.53</v>
      </c>
      <c r="BC331" s="11">
        <v>45.960429712342702</v>
      </c>
      <c r="BD331" s="11">
        <v>10.59</v>
      </c>
      <c r="BE331" s="11"/>
      <c r="BF331" s="7" t="s">
        <v>352</v>
      </c>
      <c r="BG331" s="4"/>
      <c r="BH331" s="7" t="s">
        <v>353</v>
      </c>
      <c r="BI331" s="7" t="s">
        <v>588</v>
      </c>
      <c r="BJ331" s="7" t="s">
        <v>619</v>
      </c>
      <c r="BK331" s="7" t="s">
        <v>1</v>
      </c>
      <c r="BL331" s="5" t="s">
        <v>2</v>
      </c>
      <c r="BM331" s="11">
        <v>324532.94411096</v>
      </c>
      <c r="BN331" s="5" t="s">
        <v>254</v>
      </c>
      <c r="BO331" s="11"/>
      <c r="BP331" s="12">
        <v>38702</v>
      </c>
      <c r="BQ331" s="12">
        <v>47827</v>
      </c>
      <c r="BR331" s="11">
        <v>0</v>
      </c>
      <c r="BS331" s="11">
        <v>15.3</v>
      </c>
      <c r="BT331" s="11">
        <v>0</v>
      </c>
    </row>
    <row r="332" spans="1:72" s="1" customFormat="1" ht="18.2" customHeight="1" x14ac:dyDescent="0.15">
      <c r="A332" s="13">
        <v>330</v>
      </c>
      <c r="B332" s="14" t="s">
        <v>27</v>
      </c>
      <c r="C332" s="14" t="s">
        <v>0</v>
      </c>
      <c r="D332" s="15">
        <v>45383</v>
      </c>
      <c r="E332" s="16" t="s">
        <v>46</v>
      </c>
      <c r="F332" s="17">
        <v>150</v>
      </c>
      <c r="G332" s="17">
        <v>149</v>
      </c>
      <c r="H332" s="18">
        <v>33667.480000000003</v>
      </c>
      <c r="I332" s="18">
        <v>23760.959999999999</v>
      </c>
      <c r="J332" s="18">
        <v>0</v>
      </c>
      <c r="K332" s="18">
        <v>57428.44</v>
      </c>
      <c r="L332" s="18">
        <v>286.39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57428.44</v>
      </c>
      <c r="T332" s="18">
        <v>63482.82</v>
      </c>
      <c r="U332" s="18">
        <v>297.10000000000002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63779.92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f>VLOOKUP(E332,[1]Aplicado!$C$807:$AL$1391,36,0)</f>
        <v>0</v>
      </c>
      <c r="AU332" s="18">
        <f t="shared" si="5"/>
        <v>0</v>
      </c>
      <c r="AV332" s="18">
        <v>24047.35</v>
      </c>
      <c r="AW332" s="18">
        <v>63779.92</v>
      </c>
      <c r="AX332" s="19">
        <v>81</v>
      </c>
      <c r="AY332" s="19">
        <v>300</v>
      </c>
      <c r="AZ332" s="18">
        <v>249000</v>
      </c>
      <c r="BA332" s="18">
        <v>61380</v>
      </c>
      <c r="BB332" s="20">
        <v>89.51</v>
      </c>
      <c r="BC332" s="20">
        <v>83.747469279895697</v>
      </c>
      <c r="BD332" s="20">
        <v>10.59</v>
      </c>
      <c r="BE332" s="20"/>
      <c r="BF332" s="16" t="s">
        <v>352</v>
      </c>
      <c r="BG332" s="13"/>
      <c r="BH332" s="16" t="s">
        <v>367</v>
      </c>
      <c r="BI332" s="16" t="s">
        <v>573</v>
      </c>
      <c r="BJ332" s="16" t="s">
        <v>577</v>
      </c>
      <c r="BK332" s="16" t="s">
        <v>356</v>
      </c>
      <c r="BL332" s="14" t="s">
        <v>2</v>
      </c>
      <c r="BM332" s="20">
        <v>466205.68391631998</v>
      </c>
      <c r="BN332" s="14" t="s">
        <v>254</v>
      </c>
      <c r="BO332" s="20"/>
      <c r="BP332" s="21">
        <v>38706</v>
      </c>
      <c r="BQ332" s="21">
        <v>47831</v>
      </c>
      <c r="BR332" s="20">
        <v>22433.439999999999</v>
      </c>
      <c r="BS332" s="20">
        <v>12.77</v>
      </c>
      <c r="BT332" s="20">
        <v>27.99</v>
      </c>
    </row>
    <row r="333" spans="1:72" s="1" customFormat="1" ht="18.2" customHeight="1" x14ac:dyDescent="0.15">
      <c r="A333" s="4">
        <v>331</v>
      </c>
      <c r="B333" s="5" t="s">
        <v>27</v>
      </c>
      <c r="C333" s="5" t="s">
        <v>0</v>
      </c>
      <c r="D333" s="6">
        <v>45383</v>
      </c>
      <c r="E333" s="7" t="s">
        <v>47</v>
      </c>
      <c r="F333" s="8">
        <v>179</v>
      </c>
      <c r="G333" s="8">
        <v>178</v>
      </c>
      <c r="H333" s="9">
        <v>33667.480000000003</v>
      </c>
      <c r="I333" s="9">
        <v>25714.97</v>
      </c>
      <c r="J333" s="9">
        <v>0</v>
      </c>
      <c r="K333" s="9">
        <v>59382.45</v>
      </c>
      <c r="L333" s="9">
        <v>286.39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59382.45</v>
      </c>
      <c r="T333" s="9">
        <v>78657.149999999994</v>
      </c>
      <c r="U333" s="9">
        <v>297.10000000000002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78954.25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f>VLOOKUP(E333,[1]Aplicado!$C$807:$AL$1391,36,0)</f>
        <v>0</v>
      </c>
      <c r="AU333" s="9">
        <f t="shared" si="5"/>
        <v>0</v>
      </c>
      <c r="AV333" s="9">
        <v>26001.360000000001</v>
      </c>
      <c r="AW333" s="9">
        <v>78954.25</v>
      </c>
      <c r="AX333" s="10">
        <v>81</v>
      </c>
      <c r="AY333" s="10">
        <v>300</v>
      </c>
      <c r="AZ333" s="9">
        <v>249000</v>
      </c>
      <c r="BA333" s="9">
        <v>61380</v>
      </c>
      <c r="BB333" s="11">
        <v>89.51</v>
      </c>
      <c r="BC333" s="11">
        <v>86.596987609970697</v>
      </c>
      <c r="BD333" s="11">
        <v>10.59</v>
      </c>
      <c r="BE333" s="11"/>
      <c r="BF333" s="7" t="s">
        <v>366</v>
      </c>
      <c r="BG333" s="4"/>
      <c r="BH333" s="7" t="s">
        <v>367</v>
      </c>
      <c r="BI333" s="7" t="s">
        <v>573</v>
      </c>
      <c r="BJ333" s="7" t="s">
        <v>577</v>
      </c>
      <c r="BK333" s="7" t="s">
        <v>356</v>
      </c>
      <c r="BL333" s="5" t="s">
        <v>2</v>
      </c>
      <c r="BM333" s="11">
        <v>482068.39180859999</v>
      </c>
      <c r="BN333" s="5" t="s">
        <v>254</v>
      </c>
      <c r="BO333" s="11"/>
      <c r="BP333" s="12">
        <v>38706</v>
      </c>
      <c r="BQ333" s="12">
        <v>47831</v>
      </c>
      <c r="BR333" s="11">
        <v>28160.74</v>
      </c>
      <c r="BS333" s="11">
        <v>12.77</v>
      </c>
      <c r="BT333" s="11">
        <v>27.99</v>
      </c>
    </row>
    <row r="334" spans="1:72" s="1" customFormat="1" ht="18.2" customHeight="1" x14ac:dyDescent="0.15">
      <c r="A334" s="13">
        <v>332</v>
      </c>
      <c r="B334" s="14" t="s">
        <v>27</v>
      </c>
      <c r="C334" s="14" t="s">
        <v>0</v>
      </c>
      <c r="D334" s="15">
        <v>45383</v>
      </c>
      <c r="E334" s="16" t="s">
        <v>48</v>
      </c>
      <c r="F334" s="14" t="s">
        <v>951</v>
      </c>
      <c r="G334" s="17">
        <v>146</v>
      </c>
      <c r="H334" s="18">
        <v>33667.58</v>
      </c>
      <c r="I334" s="18">
        <v>23528.84</v>
      </c>
      <c r="J334" s="18">
        <v>0</v>
      </c>
      <c r="K334" s="18">
        <v>57196.42</v>
      </c>
      <c r="L334" s="18">
        <v>286.39</v>
      </c>
      <c r="M334" s="18">
        <v>57196.42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57196.42</v>
      </c>
      <c r="T334" s="18">
        <v>62041.32</v>
      </c>
      <c r="U334" s="18">
        <v>297.10000000000002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62338.42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f>VLOOKUP(E334,[1]Aplicado!$C$807:$AL$1391,36,0)</f>
        <v>0</v>
      </c>
      <c r="AU334" s="18">
        <f t="shared" si="5"/>
        <v>0</v>
      </c>
      <c r="AV334" s="18">
        <v>23815.23</v>
      </c>
      <c r="AW334" s="18">
        <v>62338.42</v>
      </c>
      <c r="AX334" s="19">
        <v>81</v>
      </c>
      <c r="AY334" s="19">
        <v>300</v>
      </c>
      <c r="AZ334" s="18">
        <v>249000</v>
      </c>
      <c r="BA334" s="18">
        <v>61380</v>
      </c>
      <c r="BB334" s="20">
        <v>89.51</v>
      </c>
      <c r="BC334" s="20">
        <v>83.4091162300424</v>
      </c>
      <c r="BD334" s="20">
        <v>10.59</v>
      </c>
      <c r="BE334" s="20"/>
      <c r="BF334" s="16" t="s">
        <v>352</v>
      </c>
      <c r="BG334" s="13"/>
      <c r="BH334" s="16" t="s">
        <v>367</v>
      </c>
      <c r="BI334" s="16" t="s">
        <v>573</v>
      </c>
      <c r="BJ334" s="16" t="s">
        <v>577</v>
      </c>
      <c r="BK334" s="16" t="s">
        <v>356</v>
      </c>
      <c r="BL334" s="14" t="s">
        <v>2</v>
      </c>
      <c r="BM334" s="20">
        <v>0</v>
      </c>
      <c r="BN334" s="14" t="s">
        <v>254</v>
      </c>
      <c r="BO334" s="20"/>
      <c r="BP334" s="21">
        <v>38706</v>
      </c>
      <c r="BQ334" s="21">
        <v>47831</v>
      </c>
      <c r="BR334" s="20">
        <v>21990.83</v>
      </c>
      <c r="BS334" s="20">
        <v>0</v>
      </c>
      <c r="BT334" s="20">
        <v>0</v>
      </c>
    </row>
    <row r="335" spans="1:72" s="1" customFormat="1" ht="18.2" customHeight="1" x14ac:dyDescent="0.15">
      <c r="A335" s="4">
        <v>333</v>
      </c>
      <c r="B335" s="5" t="s">
        <v>27</v>
      </c>
      <c r="C335" s="5" t="s">
        <v>0</v>
      </c>
      <c r="D335" s="6">
        <v>45383</v>
      </c>
      <c r="E335" s="7" t="s">
        <v>270</v>
      </c>
      <c r="F335" s="8">
        <v>49</v>
      </c>
      <c r="G335" s="8">
        <v>48</v>
      </c>
      <c r="H335" s="9">
        <v>33634.639999999999</v>
      </c>
      <c r="I335" s="9">
        <v>11359.95</v>
      </c>
      <c r="J335" s="9">
        <v>0</v>
      </c>
      <c r="K335" s="9">
        <v>44994.59</v>
      </c>
      <c r="L335" s="9">
        <v>286.68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44994.59</v>
      </c>
      <c r="T335" s="9">
        <v>17228.75</v>
      </c>
      <c r="U335" s="9">
        <v>296.81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17525.560000000001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f>VLOOKUP(E335,[1]Aplicado!$C$807:$AL$1391,36,0)</f>
        <v>0</v>
      </c>
      <c r="AU335" s="9">
        <f t="shared" si="5"/>
        <v>0</v>
      </c>
      <c r="AV335" s="9">
        <v>11646.63</v>
      </c>
      <c r="AW335" s="9">
        <v>17525.560000000001</v>
      </c>
      <c r="AX335" s="10">
        <v>81</v>
      </c>
      <c r="AY335" s="10">
        <v>300</v>
      </c>
      <c r="AZ335" s="9">
        <v>249000</v>
      </c>
      <c r="BA335" s="9">
        <v>61380</v>
      </c>
      <c r="BB335" s="11">
        <v>89.51</v>
      </c>
      <c r="BC335" s="11">
        <v>65.615277792440494</v>
      </c>
      <c r="BD335" s="11">
        <v>10.59</v>
      </c>
      <c r="BE335" s="11"/>
      <c r="BF335" s="7" t="s">
        <v>366</v>
      </c>
      <c r="BG335" s="4"/>
      <c r="BH335" s="7" t="s">
        <v>367</v>
      </c>
      <c r="BI335" s="7" t="s">
        <v>573</v>
      </c>
      <c r="BJ335" s="7" t="s">
        <v>577</v>
      </c>
      <c r="BK335" s="7" t="s">
        <v>356</v>
      </c>
      <c r="BL335" s="5" t="s">
        <v>2</v>
      </c>
      <c r="BM335" s="11">
        <v>365267.34146852</v>
      </c>
      <c r="BN335" s="5" t="s">
        <v>254</v>
      </c>
      <c r="BO335" s="11"/>
      <c r="BP335" s="12">
        <v>38706</v>
      </c>
      <c r="BQ335" s="12">
        <v>47831</v>
      </c>
      <c r="BR335" s="11">
        <v>8266.6299999999992</v>
      </c>
      <c r="BS335" s="11">
        <v>12.77</v>
      </c>
      <c r="BT335" s="11">
        <v>28</v>
      </c>
    </row>
    <row r="336" spans="1:72" s="1" customFormat="1" ht="18.2" customHeight="1" x14ac:dyDescent="0.15">
      <c r="A336" s="13">
        <v>334</v>
      </c>
      <c r="B336" s="14" t="s">
        <v>27</v>
      </c>
      <c r="C336" s="14" t="s">
        <v>0</v>
      </c>
      <c r="D336" s="15">
        <v>45383</v>
      </c>
      <c r="E336" s="16" t="s">
        <v>49</v>
      </c>
      <c r="F336" s="17">
        <v>185</v>
      </c>
      <c r="G336" s="17">
        <v>184</v>
      </c>
      <c r="H336" s="18">
        <v>88362.47</v>
      </c>
      <c r="I336" s="18">
        <v>68395.520000000004</v>
      </c>
      <c r="J336" s="18">
        <v>0</v>
      </c>
      <c r="K336" s="18">
        <v>156757.99</v>
      </c>
      <c r="L336" s="18">
        <v>751.63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156757.99</v>
      </c>
      <c r="T336" s="18">
        <v>214903.7</v>
      </c>
      <c r="U336" s="18">
        <v>779.75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215683.45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f>VLOOKUP(E336,[1]Aplicado!$C$807:$AL$1391,36,0)</f>
        <v>0</v>
      </c>
      <c r="AU336" s="18">
        <f t="shared" si="5"/>
        <v>0</v>
      </c>
      <c r="AV336" s="18">
        <v>69147.149999999994</v>
      </c>
      <c r="AW336" s="18">
        <v>215683.45</v>
      </c>
      <c r="AX336" s="19">
        <v>81</v>
      </c>
      <c r="AY336" s="19">
        <v>300</v>
      </c>
      <c r="AZ336" s="18">
        <v>650000</v>
      </c>
      <c r="BA336" s="18">
        <v>161093.07999999999</v>
      </c>
      <c r="BB336" s="20">
        <v>89.99</v>
      </c>
      <c r="BC336" s="20">
        <v>87.568327082082007</v>
      </c>
      <c r="BD336" s="20">
        <v>10.59</v>
      </c>
      <c r="BE336" s="20"/>
      <c r="BF336" s="16" t="s">
        <v>352</v>
      </c>
      <c r="BG336" s="13"/>
      <c r="BH336" s="16" t="s">
        <v>363</v>
      </c>
      <c r="BI336" s="16" t="s">
        <v>414</v>
      </c>
      <c r="BJ336" s="16" t="s">
        <v>612</v>
      </c>
      <c r="BK336" s="16" t="s">
        <v>356</v>
      </c>
      <c r="BL336" s="14" t="s">
        <v>2</v>
      </c>
      <c r="BM336" s="20">
        <v>1272565.7520437201</v>
      </c>
      <c r="BN336" s="14" t="s">
        <v>254</v>
      </c>
      <c r="BO336" s="20"/>
      <c r="BP336" s="21">
        <v>38707</v>
      </c>
      <c r="BQ336" s="21">
        <v>47832</v>
      </c>
      <c r="BR336" s="20">
        <v>69331.75</v>
      </c>
      <c r="BS336" s="20">
        <v>33.520000000000003</v>
      </c>
      <c r="BT336" s="20">
        <v>27.99</v>
      </c>
    </row>
    <row r="337" spans="1:72" s="1" customFormat="1" ht="18.2" customHeight="1" x14ac:dyDescent="0.15">
      <c r="A337" s="4">
        <v>335</v>
      </c>
      <c r="B337" s="5" t="s">
        <v>27</v>
      </c>
      <c r="C337" s="5" t="s">
        <v>0</v>
      </c>
      <c r="D337" s="6">
        <v>45383</v>
      </c>
      <c r="E337" s="7" t="s">
        <v>267</v>
      </c>
      <c r="F337" s="8">
        <v>169</v>
      </c>
      <c r="G337" s="8">
        <v>168</v>
      </c>
      <c r="H337" s="9">
        <v>49152.31</v>
      </c>
      <c r="I337" s="9">
        <v>38008.379999999997</v>
      </c>
      <c r="J337" s="9">
        <v>0</v>
      </c>
      <c r="K337" s="9">
        <v>87160.69</v>
      </c>
      <c r="L337" s="9">
        <v>424.51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87160.69</v>
      </c>
      <c r="T337" s="9">
        <v>103433.18</v>
      </c>
      <c r="U337" s="9">
        <v>416.95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103850.13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f>VLOOKUP(E337,[1]Aplicado!$C$807:$AL$1391,36,0)</f>
        <v>0</v>
      </c>
      <c r="AU337" s="9">
        <f t="shared" si="5"/>
        <v>0</v>
      </c>
      <c r="AV337" s="9">
        <v>38432.89</v>
      </c>
      <c r="AW337" s="9">
        <v>103850.13</v>
      </c>
      <c r="AX337" s="10">
        <v>81</v>
      </c>
      <c r="AY337" s="10">
        <v>300</v>
      </c>
      <c r="AZ337" s="9">
        <v>368488</v>
      </c>
      <c r="BA337" s="9">
        <v>91321.62</v>
      </c>
      <c r="BB337" s="11">
        <v>89.99</v>
      </c>
      <c r="BC337" s="11">
        <v>85.889743229478398</v>
      </c>
      <c r="BD337" s="11">
        <v>10.18</v>
      </c>
      <c r="BE337" s="11"/>
      <c r="BF337" s="7" t="s">
        <v>366</v>
      </c>
      <c r="BG337" s="4"/>
      <c r="BH337" s="7" t="s">
        <v>367</v>
      </c>
      <c r="BI337" s="7" t="s">
        <v>368</v>
      </c>
      <c r="BJ337" s="7" t="s">
        <v>552</v>
      </c>
      <c r="BK337" s="7" t="s">
        <v>356</v>
      </c>
      <c r="BL337" s="5" t="s">
        <v>2</v>
      </c>
      <c r="BM337" s="11">
        <v>707572.92191932001</v>
      </c>
      <c r="BN337" s="5" t="s">
        <v>254</v>
      </c>
      <c r="BO337" s="11"/>
      <c r="BP337" s="12">
        <v>38707</v>
      </c>
      <c r="BQ337" s="12">
        <v>47833</v>
      </c>
      <c r="BR337" s="11">
        <v>34923.57</v>
      </c>
      <c r="BS337" s="11">
        <v>19.57</v>
      </c>
      <c r="BT337" s="11">
        <v>29.02</v>
      </c>
    </row>
    <row r="338" spans="1:72" s="1" customFormat="1" ht="18.2" customHeight="1" x14ac:dyDescent="0.15">
      <c r="A338" s="13">
        <v>336</v>
      </c>
      <c r="B338" s="14" t="s">
        <v>27</v>
      </c>
      <c r="C338" s="14" t="s">
        <v>0</v>
      </c>
      <c r="D338" s="15">
        <v>45383</v>
      </c>
      <c r="E338" s="16" t="s">
        <v>620</v>
      </c>
      <c r="F338" s="17">
        <v>0</v>
      </c>
      <c r="G338" s="17">
        <v>0</v>
      </c>
      <c r="H338" s="18">
        <v>48579.83</v>
      </c>
      <c r="I338" s="18">
        <v>0</v>
      </c>
      <c r="J338" s="18">
        <v>0</v>
      </c>
      <c r="K338" s="18">
        <v>48579.83</v>
      </c>
      <c r="L338" s="18">
        <v>437.89</v>
      </c>
      <c r="M338" s="18">
        <v>0</v>
      </c>
      <c r="N338" s="18">
        <v>0</v>
      </c>
      <c r="O338" s="18">
        <v>0</v>
      </c>
      <c r="P338" s="18">
        <v>437.89</v>
      </c>
      <c r="Q338" s="18">
        <v>0</v>
      </c>
      <c r="R338" s="18">
        <v>0</v>
      </c>
      <c r="S338" s="18">
        <v>48141.94</v>
      </c>
      <c r="T338" s="18">
        <v>0</v>
      </c>
      <c r="U338" s="18">
        <v>412.12</v>
      </c>
      <c r="V338" s="18">
        <v>0</v>
      </c>
      <c r="W338" s="18">
        <v>0</v>
      </c>
      <c r="X338" s="18">
        <v>412.12</v>
      </c>
      <c r="Y338" s="18">
        <v>0</v>
      </c>
      <c r="Z338" s="18">
        <v>0</v>
      </c>
      <c r="AA338" s="18">
        <v>0</v>
      </c>
      <c r="AB338" s="18">
        <v>19.77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43.49</v>
      </c>
      <c r="AI338" s="18">
        <v>120.11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6.9000000000000006E-2</v>
      </c>
      <c r="AR338" s="18">
        <v>0</v>
      </c>
      <c r="AS338" s="18">
        <v>0</v>
      </c>
      <c r="AT338" s="18">
        <f>VLOOKUP(E338,[1]Aplicado!$C$807:$AL$1391,36,0)</f>
        <v>0</v>
      </c>
      <c r="AU338" s="18">
        <f t="shared" si="5"/>
        <v>1033.4490000000001</v>
      </c>
      <c r="AV338" s="18">
        <v>0</v>
      </c>
      <c r="AW338" s="18">
        <v>0</v>
      </c>
      <c r="AX338" s="19">
        <v>81</v>
      </c>
      <c r="AY338" s="19">
        <v>300</v>
      </c>
      <c r="AZ338" s="18">
        <v>392000</v>
      </c>
      <c r="BA338" s="18">
        <v>92250</v>
      </c>
      <c r="BB338" s="20">
        <v>85.51</v>
      </c>
      <c r="BC338" s="20">
        <v>44.624577662872603</v>
      </c>
      <c r="BD338" s="20">
        <v>10.18</v>
      </c>
      <c r="BE338" s="20"/>
      <c r="BF338" s="16" t="s">
        <v>352</v>
      </c>
      <c r="BG338" s="13"/>
      <c r="BH338" s="16" t="s">
        <v>367</v>
      </c>
      <c r="BI338" s="16" t="s">
        <v>368</v>
      </c>
      <c r="BJ338" s="16" t="s">
        <v>552</v>
      </c>
      <c r="BK338" s="16" t="s">
        <v>1</v>
      </c>
      <c r="BL338" s="14" t="s">
        <v>2</v>
      </c>
      <c r="BM338" s="20">
        <v>390817.61689432</v>
      </c>
      <c r="BN338" s="14" t="s">
        <v>254</v>
      </c>
      <c r="BO338" s="20"/>
      <c r="BP338" s="21">
        <v>38709</v>
      </c>
      <c r="BQ338" s="21">
        <v>47838</v>
      </c>
      <c r="BR338" s="20">
        <v>0</v>
      </c>
      <c r="BS338" s="20">
        <v>19.77</v>
      </c>
      <c r="BT338" s="20">
        <v>0</v>
      </c>
    </row>
    <row r="339" spans="1:72" s="1" customFormat="1" ht="18.2" customHeight="1" x14ac:dyDescent="0.15">
      <c r="A339" s="4">
        <v>337</v>
      </c>
      <c r="B339" s="5" t="s">
        <v>27</v>
      </c>
      <c r="C339" s="5" t="s">
        <v>0</v>
      </c>
      <c r="D339" s="6">
        <v>45383</v>
      </c>
      <c r="E339" s="7" t="s">
        <v>50</v>
      </c>
      <c r="F339" s="8">
        <v>149</v>
      </c>
      <c r="G339" s="8">
        <v>148</v>
      </c>
      <c r="H339" s="9">
        <v>34221.83</v>
      </c>
      <c r="I339" s="9">
        <v>24070.31</v>
      </c>
      <c r="J339" s="9">
        <v>0</v>
      </c>
      <c r="K339" s="9">
        <v>58292.14</v>
      </c>
      <c r="L339" s="9">
        <v>291.06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58292.14</v>
      </c>
      <c r="T339" s="9">
        <v>64291.81</v>
      </c>
      <c r="U339" s="9">
        <v>301.99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64593.8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f>VLOOKUP(E339,[1]Aplicado!$C$807:$AL$1391,36,0)</f>
        <v>0</v>
      </c>
      <c r="AU339" s="9">
        <f t="shared" si="5"/>
        <v>0</v>
      </c>
      <c r="AV339" s="9">
        <v>24361.37</v>
      </c>
      <c r="AW339" s="9">
        <v>64593.8</v>
      </c>
      <c r="AX339" s="10">
        <v>81</v>
      </c>
      <c r="AY339" s="10">
        <v>300</v>
      </c>
      <c r="AZ339" s="9">
        <v>251950</v>
      </c>
      <c r="BA339" s="9">
        <v>62386.05</v>
      </c>
      <c r="BB339" s="11">
        <v>89.99</v>
      </c>
      <c r="BC339" s="11">
        <v>84.084658006076694</v>
      </c>
      <c r="BD339" s="11">
        <v>10.59</v>
      </c>
      <c r="BE339" s="11"/>
      <c r="BF339" s="7" t="s">
        <v>352</v>
      </c>
      <c r="BG339" s="4"/>
      <c r="BH339" s="7" t="s">
        <v>367</v>
      </c>
      <c r="BI339" s="7" t="s">
        <v>368</v>
      </c>
      <c r="BJ339" s="7" t="s">
        <v>369</v>
      </c>
      <c r="BK339" s="7" t="s">
        <v>356</v>
      </c>
      <c r="BL339" s="5" t="s">
        <v>2</v>
      </c>
      <c r="BM339" s="11">
        <v>473217.22469991999</v>
      </c>
      <c r="BN339" s="5" t="s">
        <v>254</v>
      </c>
      <c r="BO339" s="11"/>
      <c r="BP339" s="12">
        <v>38709</v>
      </c>
      <c r="BQ339" s="12">
        <v>47839</v>
      </c>
      <c r="BR339" s="11">
        <v>22940.36</v>
      </c>
      <c r="BS339" s="11">
        <v>12.98</v>
      </c>
      <c r="BT339" s="11">
        <v>28.98</v>
      </c>
    </row>
    <row r="340" spans="1:72" s="1" customFormat="1" ht="18.2" customHeight="1" x14ac:dyDescent="0.15">
      <c r="A340" s="13">
        <v>338</v>
      </c>
      <c r="B340" s="14" t="s">
        <v>27</v>
      </c>
      <c r="C340" s="14" t="s">
        <v>0</v>
      </c>
      <c r="D340" s="15">
        <v>45383</v>
      </c>
      <c r="E340" s="16" t="s">
        <v>51</v>
      </c>
      <c r="F340" s="17">
        <v>162</v>
      </c>
      <c r="G340" s="17">
        <v>161</v>
      </c>
      <c r="H340" s="18">
        <v>46137.42</v>
      </c>
      <c r="I340" s="18">
        <v>33178.730000000003</v>
      </c>
      <c r="J340" s="18">
        <v>0</v>
      </c>
      <c r="K340" s="18">
        <v>79316.149999999994</v>
      </c>
      <c r="L340" s="18">
        <v>385.79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79316.149999999994</v>
      </c>
      <c r="T340" s="18">
        <v>95272.83</v>
      </c>
      <c r="U340" s="18">
        <v>407.14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95679.97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f>VLOOKUP(E340,[1]Aplicado!$C$807:$AL$1391,36,0)</f>
        <v>0</v>
      </c>
      <c r="AU340" s="18">
        <f t="shared" si="5"/>
        <v>0</v>
      </c>
      <c r="AV340" s="18">
        <v>33564.519999999997</v>
      </c>
      <c r="AW340" s="18">
        <v>95679.97</v>
      </c>
      <c r="AX340" s="19">
        <v>82</v>
      </c>
      <c r="AY340" s="19">
        <v>300</v>
      </c>
      <c r="AZ340" s="18">
        <v>338000</v>
      </c>
      <c r="BA340" s="18">
        <v>83411.87</v>
      </c>
      <c r="BB340" s="20">
        <v>90</v>
      </c>
      <c r="BC340" s="20">
        <v>85.580787242870798</v>
      </c>
      <c r="BD340" s="20">
        <v>10.59</v>
      </c>
      <c r="BE340" s="20"/>
      <c r="BF340" s="16" t="s">
        <v>366</v>
      </c>
      <c r="BG340" s="13"/>
      <c r="BH340" s="16" t="s">
        <v>363</v>
      </c>
      <c r="BI340" s="16" t="s">
        <v>621</v>
      </c>
      <c r="BJ340" s="16" t="s">
        <v>472</v>
      </c>
      <c r="BK340" s="16" t="s">
        <v>356</v>
      </c>
      <c r="BL340" s="14" t="s">
        <v>2</v>
      </c>
      <c r="BM340" s="20">
        <v>643890.72655220004</v>
      </c>
      <c r="BN340" s="14" t="s">
        <v>254</v>
      </c>
      <c r="BO340" s="20"/>
      <c r="BP340" s="21">
        <v>38727</v>
      </c>
      <c r="BQ340" s="21">
        <v>47852</v>
      </c>
      <c r="BR340" s="20">
        <v>35917.519999999997</v>
      </c>
      <c r="BS340" s="20">
        <v>17.36</v>
      </c>
      <c r="BT340" s="20">
        <v>28.88</v>
      </c>
    </row>
    <row r="341" spans="1:72" s="1" customFormat="1" ht="18.2" customHeight="1" x14ac:dyDescent="0.15">
      <c r="A341" s="4">
        <v>339</v>
      </c>
      <c r="B341" s="5" t="s">
        <v>27</v>
      </c>
      <c r="C341" s="5" t="s">
        <v>0</v>
      </c>
      <c r="D341" s="6">
        <v>45383</v>
      </c>
      <c r="E341" s="7" t="s">
        <v>622</v>
      </c>
      <c r="F341" s="8">
        <v>0</v>
      </c>
      <c r="G341" s="8">
        <v>0</v>
      </c>
      <c r="H341" s="9">
        <v>38320.03</v>
      </c>
      <c r="I341" s="9">
        <v>0</v>
      </c>
      <c r="J341" s="9">
        <v>0</v>
      </c>
      <c r="K341" s="9">
        <v>38320.03</v>
      </c>
      <c r="L341" s="9">
        <v>320.42</v>
      </c>
      <c r="M341" s="9">
        <v>0</v>
      </c>
      <c r="N341" s="9">
        <v>0</v>
      </c>
      <c r="O341" s="9">
        <v>0</v>
      </c>
      <c r="P341" s="9">
        <v>320.42</v>
      </c>
      <c r="Q341" s="9">
        <v>0</v>
      </c>
      <c r="R341" s="9">
        <v>0</v>
      </c>
      <c r="S341" s="9">
        <v>37999.61</v>
      </c>
      <c r="T341" s="9">
        <v>0</v>
      </c>
      <c r="U341" s="9">
        <v>338.17</v>
      </c>
      <c r="V341" s="9">
        <v>0</v>
      </c>
      <c r="W341" s="9">
        <v>0</v>
      </c>
      <c r="X341" s="9">
        <v>338.17</v>
      </c>
      <c r="Y341" s="9">
        <v>0</v>
      </c>
      <c r="Z341" s="9">
        <v>0</v>
      </c>
      <c r="AA341" s="9">
        <v>0</v>
      </c>
      <c r="AB341" s="9">
        <v>14.42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33.65</v>
      </c>
      <c r="AI341" s="9">
        <v>91.03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4.2999999999999997E-2</v>
      </c>
      <c r="AR341" s="9">
        <v>0</v>
      </c>
      <c r="AS341" s="9">
        <v>0</v>
      </c>
      <c r="AT341" s="9">
        <f>VLOOKUP(E341,[1]Aplicado!$C$807:$AL$1391,36,0)</f>
        <v>0</v>
      </c>
      <c r="AU341" s="9">
        <f t="shared" si="5"/>
        <v>797.73299999999995</v>
      </c>
      <c r="AV341" s="9">
        <v>0</v>
      </c>
      <c r="AW341" s="9">
        <v>0</v>
      </c>
      <c r="AX341" s="10">
        <v>82</v>
      </c>
      <c r="AY341" s="10">
        <v>300</v>
      </c>
      <c r="AZ341" s="9">
        <v>310000</v>
      </c>
      <c r="BA341" s="9">
        <v>69280.31</v>
      </c>
      <c r="BB341" s="11">
        <v>82.63</v>
      </c>
      <c r="BC341" s="11">
        <v>45.321791636036302</v>
      </c>
      <c r="BD341" s="11">
        <v>10.59</v>
      </c>
      <c r="BE341" s="11"/>
      <c r="BF341" s="7" t="s">
        <v>352</v>
      </c>
      <c r="BG341" s="4"/>
      <c r="BH341" s="7" t="s">
        <v>353</v>
      </c>
      <c r="BI341" s="7" t="s">
        <v>354</v>
      </c>
      <c r="BJ341" s="7" t="s">
        <v>597</v>
      </c>
      <c r="BK341" s="7" t="s">
        <v>1</v>
      </c>
      <c r="BL341" s="5" t="s">
        <v>2</v>
      </c>
      <c r="BM341" s="11">
        <v>308481.89796908002</v>
      </c>
      <c r="BN341" s="5" t="s">
        <v>254</v>
      </c>
      <c r="BO341" s="11"/>
      <c r="BP341" s="12">
        <v>38737</v>
      </c>
      <c r="BQ341" s="12">
        <v>47862</v>
      </c>
      <c r="BR341" s="11">
        <v>0</v>
      </c>
      <c r="BS341" s="11">
        <v>14.42</v>
      </c>
      <c r="BT341" s="11">
        <v>0</v>
      </c>
    </row>
    <row r="342" spans="1:72" s="1" customFormat="1" ht="18.2" customHeight="1" x14ac:dyDescent="0.15">
      <c r="A342" s="13">
        <v>340</v>
      </c>
      <c r="B342" s="14" t="s">
        <v>27</v>
      </c>
      <c r="C342" s="14" t="s">
        <v>0</v>
      </c>
      <c r="D342" s="15">
        <v>45383</v>
      </c>
      <c r="E342" s="16" t="s">
        <v>242</v>
      </c>
      <c r="F342" s="17">
        <v>35</v>
      </c>
      <c r="G342" s="17">
        <v>35</v>
      </c>
      <c r="H342" s="18">
        <v>0</v>
      </c>
      <c r="I342" s="18">
        <v>25011.06</v>
      </c>
      <c r="J342" s="18">
        <v>0</v>
      </c>
      <c r="K342" s="18">
        <v>25011.06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25011.06</v>
      </c>
      <c r="T342" s="18">
        <v>4100.91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4100.91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f>VLOOKUP(E342,[1]Aplicado!$C$807:$AL$1391,36,0)</f>
        <v>0</v>
      </c>
      <c r="AU342" s="18">
        <f t="shared" si="5"/>
        <v>0</v>
      </c>
      <c r="AV342" s="18">
        <v>25011.06</v>
      </c>
      <c r="AW342" s="18">
        <v>4100.91</v>
      </c>
      <c r="AX342" s="19">
        <v>0</v>
      </c>
      <c r="AY342" s="19">
        <v>300</v>
      </c>
      <c r="AZ342" s="18">
        <v>366900</v>
      </c>
      <c r="BA342" s="18">
        <v>87120</v>
      </c>
      <c r="BB342" s="20">
        <v>88.11</v>
      </c>
      <c r="BC342" s="20">
        <v>25.295276590909101</v>
      </c>
      <c r="BD342" s="20">
        <v>10.59</v>
      </c>
      <c r="BE342" s="20"/>
      <c r="BF342" s="16" t="s">
        <v>352</v>
      </c>
      <c r="BG342" s="13"/>
      <c r="BH342" s="16" t="s">
        <v>353</v>
      </c>
      <c r="BI342" s="16" t="s">
        <v>599</v>
      </c>
      <c r="BJ342" s="16" t="s">
        <v>600</v>
      </c>
      <c r="BK342" s="16" t="s">
        <v>356</v>
      </c>
      <c r="BL342" s="14" t="s">
        <v>2</v>
      </c>
      <c r="BM342" s="20">
        <v>203040.48538967999</v>
      </c>
      <c r="BN342" s="14" t="s">
        <v>254</v>
      </c>
      <c r="BO342" s="20"/>
      <c r="BP342" s="21">
        <v>38737</v>
      </c>
      <c r="BQ342" s="21">
        <v>47862</v>
      </c>
      <c r="BR342" s="20">
        <v>9298.0499999999993</v>
      </c>
      <c r="BS342" s="20">
        <v>0</v>
      </c>
      <c r="BT342" s="20">
        <v>34.909999999999997</v>
      </c>
    </row>
    <row r="343" spans="1:72" s="1" customFormat="1" ht="18.2" customHeight="1" x14ac:dyDescent="0.15">
      <c r="A343" s="4">
        <v>341</v>
      </c>
      <c r="B343" s="5" t="s">
        <v>27</v>
      </c>
      <c r="C343" s="5" t="s">
        <v>0</v>
      </c>
      <c r="D343" s="6">
        <v>45383</v>
      </c>
      <c r="E343" s="7" t="s">
        <v>624</v>
      </c>
      <c r="F343" s="8">
        <v>21</v>
      </c>
      <c r="G343" s="8">
        <v>20</v>
      </c>
      <c r="H343" s="9">
        <v>35036.15</v>
      </c>
      <c r="I343" s="9">
        <v>5588.52</v>
      </c>
      <c r="J343" s="9">
        <v>0</v>
      </c>
      <c r="K343" s="9">
        <v>40624.67</v>
      </c>
      <c r="L343" s="9">
        <v>292.95999999999998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40624.67</v>
      </c>
      <c r="T343" s="9">
        <v>7053.85</v>
      </c>
      <c r="U343" s="9">
        <v>309.17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7363.02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f>VLOOKUP(E343,[1]Aplicado!$C$807:$AL$1391,36,0)</f>
        <v>0</v>
      </c>
      <c r="AU343" s="9">
        <f t="shared" si="5"/>
        <v>0</v>
      </c>
      <c r="AV343" s="9">
        <v>5881.48</v>
      </c>
      <c r="AW343" s="9">
        <v>7363.02</v>
      </c>
      <c r="AX343" s="10">
        <v>82</v>
      </c>
      <c r="AY343" s="10">
        <v>300</v>
      </c>
      <c r="AZ343" s="9">
        <v>283000</v>
      </c>
      <c r="BA343" s="9">
        <v>63340.86</v>
      </c>
      <c r="BB343" s="11">
        <v>85.85</v>
      </c>
      <c r="BC343" s="11">
        <v>55.061265658533799</v>
      </c>
      <c r="BD343" s="11">
        <v>10.59</v>
      </c>
      <c r="BE343" s="11"/>
      <c r="BF343" s="7" t="s">
        <v>352</v>
      </c>
      <c r="BG343" s="4"/>
      <c r="BH343" s="7" t="s">
        <v>353</v>
      </c>
      <c r="BI343" s="7" t="s">
        <v>354</v>
      </c>
      <c r="BJ343" s="7" t="s">
        <v>625</v>
      </c>
      <c r="BK343" s="7" t="s">
        <v>356</v>
      </c>
      <c r="BL343" s="5" t="s">
        <v>2</v>
      </c>
      <c r="BM343" s="11">
        <v>329792.20855076</v>
      </c>
      <c r="BN343" s="5" t="s">
        <v>254</v>
      </c>
      <c r="BO343" s="11"/>
      <c r="BP343" s="12">
        <v>38744</v>
      </c>
      <c r="BQ343" s="12">
        <v>47869</v>
      </c>
      <c r="BR343" s="11">
        <v>3543.44</v>
      </c>
      <c r="BS343" s="11">
        <v>13.18</v>
      </c>
      <c r="BT343" s="11">
        <v>28.79</v>
      </c>
    </row>
    <row r="344" spans="1:72" s="1" customFormat="1" ht="18.2" customHeight="1" x14ac:dyDescent="0.15">
      <c r="A344" s="13">
        <v>342</v>
      </c>
      <c r="B344" s="14" t="s">
        <v>27</v>
      </c>
      <c r="C344" s="14" t="s">
        <v>0</v>
      </c>
      <c r="D344" s="15">
        <v>45383</v>
      </c>
      <c r="E344" s="16" t="s">
        <v>18</v>
      </c>
      <c r="F344" s="17">
        <v>155</v>
      </c>
      <c r="G344" s="17">
        <v>154</v>
      </c>
      <c r="H344" s="18">
        <v>87737.89</v>
      </c>
      <c r="I344" s="18">
        <v>64095.56</v>
      </c>
      <c r="J344" s="18">
        <v>0</v>
      </c>
      <c r="K344" s="18">
        <v>151833.45000000001</v>
      </c>
      <c r="L344" s="18">
        <v>744.98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151833.45000000001</v>
      </c>
      <c r="T344" s="18">
        <v>166730.84</v>
      </c>
      <c r="U344" s="18">
        <v>744.26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167475.1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f>VLOOKUP(E344,[1]Aplicado!$C$807:$AL$1391,36,0)</f>
        <v>0</v>
      </c>
      <c r="AU344" s="18">
        <f t="shared" si="5"/>
        <v>0</v>
      </c>
      <c r="AV344" s="18">
        <v>64840.54</v>
      </c>
      <c r="AW344" s="18">
        <v>167475.1</v>
      </c>
      <c r="AX344" s="19">
        <v>82</v>
      </c>
      <c r="AY344" s="19">
        <v>300</v>
      </c>
      <c r="AZ344" s="18">
        <v>658000</v>
      </c>
      <c r="BA344" s="18">
        <v>161623.85999999999</v>
      </c>
      <c r="BB344" s="20">
        <v>90</v>
      </c>
      <c r="BC344" s="20">
        <v>84.548225119731697</v>
      </c>
      <c r="BD344" s="20">
        <v>10.18</v>
      </c>
      <c r="BE344" s="20"/>
      <c r="BF344" s="16" t="s">
        <v>352</v>
      </c>
      <c r="BG344" s="13"/>
      <c r="BH344" s="16" t="s">
        <v>395</v>
      </c>
      <c r="BI344" s="16" t="s">
        <v>396</v>
      </c>
      <c r="BJ344" s="16" t="s">
        <v>623</v>
      </c>
      <c r="BK344" s="16" t="s">
        <v>356</v>
      </c>
      <c r="BL344" s="14" t="s">
        <v>2</v>
      </c>
      <c r="BM344" s="20">
        <v>1232588.1984365999</v>
      </c>
      <c r="BN344" s="14" t="s">
        <v>254</v>
      </c>
      <c r="BO344" s="20"/>
      <c r="BP344" s="21">
        <v>38748</v>
      </c>
      <c r="BQ344" s="21">
        <v>47873</v>
      </c>
      <c r="BR344" s="20">
        <v>49128.83</v>
      </c>
      <c r="BS344" s="20">
        <v>34.65</v>
      </c>
      <c r="BT344" s="20">
        <v>28.77</v>
      </c>
    </row>
    <row r="345" spans="1:72" s="1" customFormat="1" ht="18.2" customHeight="1" x14ac:dyDescent="0.15">
      <c r="A345" s="4">
        <v>343</v>
      </c>
      <c r="B345" s="5" t="s">
        <v>27</v>
      </c>
      <c r="C345" s="5" t="s">
        <v>0</v>
      </c>
      <c r="D345" s="6">
        <v>45383</v>
      </c>
      <c r="E345" s="7" t="s">
        <v>626</v>
      </c>
      <c r="F345" s="8">
        <v>0</v>
      </c>
      <c r="G345" s="8">
        <v>0</v>
      </c>
      <c r="H345" s="9">
        <v>45142.2</v>
      </c>
      <c r="I345" s="9">
        <v>0</v>
      </c>
      <c r="J345" s="9">
        <v>0</v>
      </c>
      <c r="K345" s="9">
        <v>45142.2</v>
      </c>
      <c r="L345" s="9">
        <v>379.87</v>
      </c>
      <c r="M345" s="9">
        <v>0</v>
      </c>
      <c r="N345" s="9">
        <v>0</v>
      </c>
      <c r="O345" s="9">
        <v>0</v>
      </c>
      <c r="P345" s="9">
        <v>379.87</v>
      </c>
      <c r="Q345" s="9">
        <v>0</v>
      </c>
      <c r="R345" s="9">
        <v>0</v>
      </c>
      <c r="S345" s="9">
        <v>44762.33</v>
      </c>
      <c r="T345" s="9">
        <v>0</v>
      </c>
      <c r="U345" s="9">
        <v>398.38</v>
      </c>
      <c r="V345" s="9">
        <v>0</v>
      </c>
      <c r="W345" s="9">
        <v>0</v>
      </c>
      <c r="X345" s="9">
        <v>398.38</v>
      </c>
      <c r="Y345" s="9">
        <v>0</v>
      </c>
      <c r="Z345" s="9">
        <v>0</v>
      </c>
      <c r="AA345" s="9">
        <v>0</v>
      </c>
      <c r="AB345" s="9">
        <v>17.04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39.76</v>
      </c>
      <c r="AI345" s="9">
        <v>105.7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6.5000000000000002E-2</v>
      </c>
      <c r="AR345" s="9">
        <v>0</v>
      </c>
      <c r="AS345" s="9">
        <v>0</v>
      </c>
      <c r="AT345" s="9">
        <f>VLOOKUP(E345,[1]Aplicado!$C$807:$AL$1391,36,0)</f>
        <v>0</v>
      </c>
      <c r="AU345" s="9">
        <f t="shared" si="5"/>
        <v>940.81499999999994</v>
      </c>
      <c r="AV345" s="9">
        <v>0</v>
      </c>
      <c r="AW345" s="9">
        <v>0</v>
      </c>
      <c r="AX345" s="10">
        <v>84</v>
      </c>
      <c r="AY345" s="10">
        <v>300</v>
      </c>
      <c r="AZ345" s="9">
        <v>335000</v>
      </c>
      <c r="BA345" s="9">
        <v>81868.3</v>
      </c>
      <c r="BB345" s="11">
        <v>90</v>
      </c>
      <c r="BC345" s="11">
        <v>49.208420108882201</v>
      </c>
      <c r="BD345" s="11">
        <v>10.59</v>
      </c>
      <c r="BE345" s="11"/>
      <c r="BF345" s="7" t="s">
        <v>352</v>
      </c>
      <c r="BG345" s="4"/>
      <c r="BH345" s="7" t="s">
        <v>353</v>
      </c>
      <c r="BI345" s="7" t="s">
        <v>354</v>
      </c>
      <c r="BJ345" s="7" t="s">
        <v>597</v>
      </c>
      <c r="BK345" s="7" t="s">
        <v>1</v>
      </c>
      <c r="BL345" s="5" t="s">
        <v>2</v>
      </c>
      <c r="BM345" s="11">
        <v>363381.84828524</v>
      </c>
      <c r="BN345" s="5" t="s">
        <v>254</v>
      </c>
      <c r="BO345" s="11"/>
      <c r="BP345" s="12">
        <v>38751</v>
      </c>
      <c r="BQ345" s="12">
        <v>47876</v>
      </c>
      <c r="BR345" s="11">
        <v>0</v>
      </c>
      <c r="BS345" s="11">
        <v>17.04</v>
      </c>
      <c r="BT345" s="11">
        <v>0</v>
      </c>
    </row>
    <row r="346" spans="1:72" s="1" customFormat="1" ht="18.2" customHeight="1" x14ac:dyDescent="0.15">
      <c r="A346" s="13">
        <v>344</v>
      </c>
      <c r="B346" s="14" t="s">
        <v>27</v>
      </c>
      <c r="C346" s="14" t="s">
        <v>0</v>
      </c>
      <c r="D346" s="15">
        <v>45383</v>
      </c>
      <c r="E346" s="16" t="s">
        <v>260</v>
      </c>
      <c r="F346" s="17">
        <v>56</v>
      </c>
      <c r="G346" s="17">
        <v>55</v>
      </c>
      <c r="H346" s="18">
        <v>45249</v>
      </c>
      <c r="I346" s="18">
        <v>16681.5</v>
      </c>
      <c r="J346" s="18">
        <v>0</v>
      </c>
      <c r="K346" s="18">
        <v>61930.5</v>
      </c>
      <c r="L346" s="18">
        <v>378.95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61930.5</v>
      </c>
      <c r="T346" s="18">
        <v>26897.46</v>
      </c>
      <c r="U346" s="18">
        <v>399.3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27296.76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f>VLOOKUP(E346,[1]Aplicado!$C$807:$AL$1391,36,0)</f>
        <v>0</v>
      </c>
      <c r="AU346" s="18">
        <f t="shared" si="5"/>
        <v>0</v>
      </c>
      <c r="AV346" s="18">
        <v>17060.45</v>
      </c>
      <c r="AW346" s="18">
        <v>27296.76</v>
      </c>
      <c r="AX346" s="19">
        <v>84</v>
      </c>
      <c r="AY346" s="19">
        <v>300</v>
      </c>
      <c r="AZ346" s="18">
        <v>335000</v>
      </c>
      <c r="BA346" s="18">
        <v>81868.3</v>
      </c>
      <c r="BB346" s="20">
        <v>90</v>
      </c>
      <c r="BC346" s="20">
        <v>68.081846086946996</v>
      </c>
      <c r="BD346" s="20">
        <v>10.59</v>
      </c>
      <c r="BE346" s="20"/>
      <c r="BF346" s="16" t="s">
        <v>366</v>
      </c>
      <c r="BG346" s="13"/>
      <c r="BH346" s="16" t="s">
        <v>353</v>
      </c>
      <c r="BI346" s="16" t="s">
        <v>354</v>
      </c>
      <c r="BJ346" s="16" t="s">
        <v>597</v>
      </c>
      <c r="BK346" s="16" t="s">
        <v>356</v>
      </c>
      <c r="BL346" s="14" t="s">
        <v>2</v>
      </c>
      <c r="BM346" s="20">
        <v>502753.533054</v>
      </c>
      <c r="BN346" s="14" t="s">
        <v>254</v>
      </c>
      <c r="BO346" s="20"/>
      <c r="BP346" s="21">
        <v>38751</v>
      </c>
      <c r="BQ346" s="21">
        <v>47876</v>
      </c>
      <c r="BR346" s="20">
        <v>11884.85</v>
      </c>
      <c r="BS346" s="20">
        <v>17.04</v>
      </c>
      <c r="BT346" s="20">
        <v>28.73</v>
      </c>
    </row>
    <row r="347" spans="1:72" s="1" customFormat="1" ht="18.2" customHeight="1" x14ac:dyDescent="0.15">
      <c r="A347" s="4">
        <v>345</v>
      </c>
      <c r="B347" s="5" t="s">
        <v>27</v>
      </c>
      <c r="C347" s="5" t="s">
        <v>0</v>
      </c>
      <c r="D347" s="6">
        <v>45383</v>
      </c>
      <c r="E347" s="7" t="s">
        <v>52</v>
      </c>
      <c r="F347" s="8">
        <v>164</v>
      </c>
      <c r="G347" s="8">
        <v>163</v>
      </c>
      <c r="H347" s="9">
        <v>34041.06</v>
      </c>
      <c r="I347" s="9">
        <v>24202</v>
      </c>
      <c r="J347" s="9">
        <v>0</v>
      </c>
      <c r="K347" s="9">
        <v>58243.06</v>
      </c>
      <c r="L347" s="9">
        <v>279.87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58243.06</v>
      </c>
      <c r="T347" s="9">
        <v>70958.399999999994</v>
      </c>
      <c r="U347" s="9">
        <v>300.39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71258.789999999994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f>VLOOKUP(E347,[1]Aplicado!$C$807:$AL$1391,36,0)</f>
        <v>0</v>
      </c>
      <c r="AU347" s="9">
        <f t="shared" si="5"/>
        <v>0</v>
      </c>
      <c r="AV347" s="9">
        <v>24481.87</v>
      </c>
      <c r="AW347" s="9">
        <v>71258.789999999994</v>
      </c>
      <c r="AX347" s="10">
        <v>83</v>
      </c>
      <c r="AY347" s="10">
        <v>300</v>
      </c>
      <c r="AZ347" s="9">
        <v>249000</v>
      </c>
      <c r="BA347" s="9">
        <v>61039.87</v>
      </c>
      <c r="BB347" s="11">
        <v>89.99</v>
      </c>
      <c r="BC347" s="11">
        <v>85.866712517572495</v>
      </c>
      <c r="BD347" s="11">
        <v>10.59</v>
      </c>
      <c r="BE347" s="11"/>
      <c r="BF347" s="7" t="s">
        <v>352</v>
      </c>
      <c r="BG347" s="4"/>
      <c r="BH347" s="7" t="s">
        <v>367</v>
      </c>
      <c r="BI347" s="7" t="s">
        <v>573</v>
      </c>
      <c r="BJ347" s="7" t="s">
        <v>577</v>
      </c>
      <c r="BK347" s="7" t="s">
        <v>356</v>
      </c>
      <c r="BL347" s="5" t="s">
        <v>2</v>
      </c>
      <c r="BM347" s="11">
        <v>472818.79188568</v>
      </c>
      <c r="BN347" s="5" t="s">
        <v>254</v>
      </c>
      <c r="BO347" s="11"/>
      <c r="BP347" s="12">
        <v>38758</v>
      </c>
      <c r="BQ347" s="12">
        <v>47883</v>
      </c>
      <c r="BR347" s="11">
        <v>25623.46</v>
      </c>
      <c r="BS347" s="11">
        <v>12.7</v>
      </c>
      <c r="BT347" s="11">
        <v>28.68</v>
      </c>
    </row>
    <row r="348" spans="1:72" s="1" customFormat="1" ht="18.2" customHeight="1" x14ac:dyDescent="0.15">
      <c r="A348" s="13">
        <v>346</v>
      </c>
      <c r="B348" s="14" t="s">
        <v>27</v>
      </c>
      <c r="C348" s="14" t="s">
        <v>0</v>
      </c>
      <c r="D348" s="15">
        <v>45383</v>
      </c>
      <c r="E348" s="16" t="s">
        <v>628</v>
      </c>
      <c r="F348" s="17">
        <v>34</v>
      </c>
      <c r="G348" s="17">
        <v>33</v>
      </c>
      <c r="H348" s="18">
        <v>45587.63</v>
      </c>
      <c r="I348" s="18">
        <v>10964.09</v>
      </c>
      <c r="J348" s="18">
        <v>0</v>
      </c>
      <c r="K348" s="18">
        <v>56551.72</v>
      </c>
      <c r="L348" s="18">
        <v>374.89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56551.72</v>
      </c>
      <c r="T348" s="18">
        <v>15456.67</v>
      </c>
      <c r="U348" s="18">
        <v>402.28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15858.95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f>VLOOKUP(E348,[1]Aplicado!$C$807:$AL$1391,36,0)</f>
        <v>0</v>
      </c>
      <c r="AU348" s="18">
        <f t="shared" si="5"/>
        <v>0</v>
      </c>
      <c r="AV348" s="18">
        <v>11338.98</v>
      </c>
      <c r="AW348" s="18">
        <v>15858.95</v>
      </c>
      <c r="AX348" s="19">
        <v>83</v>
      </c>
      <c r="AY348" s="19">
        <v>300</v>
      </c>
      <c r="AZ348" s="18">
        <v>335000</v>
      </c>
      <c r="BA348" s="18">
        <v>81754.2</v>
      </c>
      <c r="BB348" s="20">
        <v>90</v>
      </c>
      <c r="BC348" s="20">
        <v>62.2555758603228</v>
      </c>
      <c r="BD348" s="20">
        <v>10.59</v>
      </c>
      <c r="BE348" s="20"/>
      <c r="BF348" s="16" t="s">
        <v>366</v>
      </c>
      <c r="BG348" s="13"/>
      <c r="BH348" s="16" t="s">
        <v>353</v>
      </c>
      <c r="BI348" s="16" t="s">
        <v>354</v>
      </c>
      <c r="BJ348" s="16" t="s">
        <v>597</v>
      </c>
      <c r="BK348" s="16" t="s">
        <v>356</v>
      </c>
      <c r="BL348" s="14" t="s">
        <v>2</v>
      </c>
      <c r="BM348" s="20">
        <v>459088.44640815997</v>
      </c>
      <c r="BN348" s="14" t="s">
        <v>254</v>
      </c>
      <c r="BO348" s="20"/>
      <c r="BP348" s="21">
        <v>38758</v>
      </c>
      <c r="BQ348" s="21">
        <v>47883</v>
      </c>
      <c r="BR348" s="20">
        <v>7120.95</v>
      </c>
      <c r="BS348" s="20">
        <v>17.010000000000002</v>
      </c>
      <c r="BT348" s="20">
        <v>28.69</v>
      </c>
    </row>
    <row r="349" spans="1:72" s="1" customFormat="1" ht="18.2" customHeight="1" x14ac:dyDescent="0.15">
      <c r="A349" s="4">
        <v>347</v>
      </c>
      <c r="B349" s="5" t="s">
        <v>27</v>
      </c>
      <c r="C349" s="5" t="s">
        <v>0</v>
      </c>
      <c r="D349" s="6">
        <v>45383</v>
      </c>
      <c r="E349" s="7" t="s">
        <v>629</v>
      </c>
      <c r="F349" s="8">
        <v>35</v>
      </c>
      <c r="G349" s="8">
        <v>34</v>
      </c>
      <c r="H349" s="9">
        <v>34047.4</v>
      </c>
      <c r="I349" s="9">
        <v>8648.35</v>
      </c>
      <c r="J349" s="9">
        <v>0</v>
      </c>
      <c r="K349" s="9">
        <v>42695.75</v>
      </c>
      <c r="L349" s="9">
        <v>290.61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42695.75</v>
      </c>
      <c r="T349" s="9">
        <v>11594.29</v>
      </c>
      <c r="U349" s="9">
        <v>300.45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11894.74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f>VLOOKUP(E349,[1]Aplicado!$C$807:$AL$1391,36,0)</f>
        <v>0</v>
      </c>
      <c r="AU349" s="9">
        <f t="shared" si="5"/>
        <v>0</v>
      </c>
      <c r="AV349" s="9">
        <v>8938.9599999999991</v>
      </c>
      <c r="AW349" s="9">
        <v>11894.74</v>
      </c>
      <c r="AX349" s="10">
        <v>82</v>
      </c>
      <c r="AY349" s="10">
        <v>300</v>
      </c>
      <c r="AZ349" s="9">
        <v>262000</v>
      </c>
      <c r="BA349" s="9">
        <v>62176.39</v>
      </c>
      <c r="BB349" s="11">
        <v>89.99</v>
      </c>
      <c r="BC349" s="11">
        <v>61.795008402707197</v>
      </c>
      <c r="BD349" s="11">
        <v>10.59</v>
      </c>
      <c r="BE349" s="11"/>
      <c r="BF349" s="7" t="s">
        <v>352</v>
      </c>
      <c r="BG349" s="4"/>
      <c r="BH349" s="7" t="s">
        <v>367</v>
      </c>
      <c r="BI349" s="7" t="s">
        <v>368</v>
      </c>
      <c r="BJ349" s="7" t="s">
        <v>369</v>
      </c>
      <c r="BK349" s="7" t="s">
        <v>356</v>
      </c>
      <c r="BL349" s="5" t="s">
        <v>2</v>
      </c>
      <c r="BM349" s="11">
        <v>346605.29398100002</v>
      </c>
      <c r="BN349" s="5" t="s">
        <v>254</v>
      </c>
      <c r="BO349" s="11"/>
      <c r="BP349" s="12">
        <v>38727</v>
      </c>
      <c r="BQ349" s="12">
        <v>47852</v>
      </c>
      <c r="BR349" s="11">
        <v>5818.16</v>
      </c>
      <c r="BS349" s="11">
        <v>12.94</v>
      </c>
      <c r="BT349" s="11">
        <v>28.88</v>
      </c>
    </row>
    <row r="350" spans="1:72" s="1" customFormat="1" ht="18.2" customHeight="1" x14ac:dyDescent="0.15">
      <c r="A350" s="13">
        <v>348</v>
      </c>
      <c r="B350" s="14" t="s">
        <v>27</v>
      </c>
      <c r="C350" s="14" t="s">
        <v>0</v>
      </c>
      <c r="D350" s="15">
        <v>45383</v>
      </c>
      <c r="E350" s="16" t="s">
        <v>54</v>
      </c>
      <c r="F350" s="17">
        <v>141</v>
      </c>
      <c r="G350" s="17">
        <v>140</v>
      </c>
      <c r="H350" s="18">
        <v>35762.120000000003</v>
      </c>
      <c r="I350" s="18">
        <v>24065.35</v>
      </c>
      <c r="J350" s="18">
        <v>0</v>
      </c>
      <c r="K350" s="18">
        <v>59827.47</v>
      </c>
      <c r="L350" s="18">
        <v>299.06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59827.47</v>
      </c>
      <c r="T350" s="18">
        <v>62596.49</v>
      </c>
      <c r="U350" s="18">
        <v>315.58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62912.07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f>VLOOKUP(E350,[1]Aplicado!$C$807:$AL$1391,36,0)</f>
        <v>0</v>
      </c>
      <c r="AU350" s="18">
        <f t="shared" si="5"/>
        <v>0</v>
      </c>
      <c r="AV350" s="18">
        <v>24364.41</v>
      </c>
      <c r="AW350" s="18">
        <v>62912.07</v>
      </c>
      <c r="AX350" s="19">
        <v>82</v>
      </c>
      <c r="AY350" s="19">
        <v>300</v>
      </c>
      <c r="AZ350" s="18">
        <v>262000</v>
      </c>
      <c r="BA350" s="18">
        <v>64656.54</v>
      </c>
      <c r="BB350" s="20">
        <v>90</v>
      </c>
      <c r="BC350" s="20">
        <v>83.278076742120803</v>
      </c>
      <c r="BD350" s="20">
        <v>10.59</v>
      </c>
      <c r="BE350" s="20"/>
      <c r="BF350" s="16" t="s">
        <v>366</v>
      </c>
      <c r="BG350" s="13"/>
      <c r="BH350" s="16" t="s">
        <v>367</v>
      </c>
      <c r="BI350" s="16" t="s">
        <v>368</v>
      </c>
      <c r="BJ350" s="16" t="s">
        <v>369</v>
      </c>
      <c r="BK350" s="16" t="s">
        <v>356</v>
      </c>
      <c r="BL350" s="14" t="s">
        <v>2</v>
      </c>
      <c r="BM350" s="20">
        <v>485681.07662915997</v>
      </c>
      <c r="BN350" s="14" t="s">
        <v>254</v>
      </c>
      <c r="BO350" s="20"/>
      <c r="BP350" s="21">
        <v>38727</v>
      </c>
      <c r="BQ350" s="21">
        <v>47852</v>
      </c>
      <c r="BR350" s="20">
        <v>21954.45</v>
      </c>
      <c r="BS350" s="20">
        <v>13.46</v>
      </c>
      <c r="BT350" s="20">
        <v>28.87</v>
      </c>
    </row>
    <row r="351" spans="1:72" s="1" customFormat="1" ht="18.2" customHeight="1" x14ac:dyDescent="0.15">
      <c r="A351" s="4">
        <v>349</v>
      </c>
      <c r="B351" s="5" t="s">
        <v>27</v>
      </c>
      <c r="C351" s="5" t="s">
        <v>0</v>
      </c>
      <c r="D351" s="6">
        <v>45383</v>
      </c>
      <c r="E351" s="7" t="s">
        <v>9</v>
      </c>
      <c r="F351" s="8">
        <v>143</v>
      </c>
      <c r="G351" s="8">
        <v>142</v>
      </c>
      <c r="H351" s="9">
        <v>48195.1</v>
      </c>
      <c r="I351" s="9">
        <v>33816.97</v>
      </c>
      <c r="J351" s="9">
        <v>0</v>
      </c>
      <c r="K351" s="9">
        <v>82012.070000000007</v>
      </c>
      <c r="L351" s="9">
        <v>409.2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82012.070000000007</v>
      </c>
      <c r="T351" s="9">
        <v>82793.91</v>
      </c>
      <c r="U351" s="9">
        <v>408.83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83202.740000000005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f>VLOOKUP(E351,[1]Aplicado!$C$807:$AL$1391,36,0)</f>
        <v>0</v>
      </c>
      <c r="AU351" s="9">
        <f t="shared" si="5"/>
        <v>0</v>
      </c>
      <c r="AV351" s="9">
        <v>34226.17</v>
      </c>
      <c r="AW351" s="9">
        <v>83202.740000000005</v>
      </c>
      <c r="AX351" s="10">
        <v>82</v>
      </c>
      <c r="AY351" s="10">
        <v>300</v>
      </c>
      <c r="AZ351" s="9">
        <v>371600</v>
      </c>
      <c r="BA351" s="9">
        <v>88779.19</v>
      </c>
      <c r="BB351" s="11">
        <v>89.99</v>
      </c>
      <c r="BC351" s="11">
        <v>83.130587013690899</v>
      </c>
      <c r="BD351" s="11">
        <v>10.18</v>
      </c>
      <c r="BE351" s="11"/>
      <c r="BF351" s="7" t="s">
        <v>366</v>
      </c>
      <c r="BG351" s="4"/>
      <c r="BH351" s="7" t="s">
        <v>446</v>
      </c>
      <c r="BI351" s="7" t="s">
        <v>630</v>
      </c>
      <c r="BJ351" s="7" t="s">
        <v>451</v>
      </c>
      <c r="BK351" s="7" t="s">
        <v>356</v>
      </c>
      <c r="BL351" s="5" t="s">
        <v>2</v>
      </c>
      <c r="BM351" s="11">
        <v>665776.28059795999</v>
      </c>
      <c r="BN351" s="5" t="s">
        <v>254</v>
      </c>
      <c r="BO351" s="11"/>
      <c r="BP351" s="12">
        <v>38730</v>
      </c>
      <c r="BQ351" s="12">
        <v>47855</v>
      </c>
      <c r="BR351" s="11">
        <v>27804.2</v>
      </c>
      <c r="BS351" s="11">
        <v>19.03</v>
      </c>
      <c r="BT351" s="11">
        <v>28.87</v>
      </c>
    </row>
    <row r="352" spans="1:72" s="1" customFormat="1" ht="18.2" customHeight="1" x14ac:dyDescent="0.15">
      <c r="A352" s="13">
        <v>350</v>
      </c>
      <c r="B352" s="14" t="s">
        <v>27</v>
      </c>
      <c r="C352" s="14" t="s">
        <v>0</v>
      </c>
      <c r="D352" s="15">
        <v>45383</v>
      </c>
      <c r="E352" s="16" t="s">
        <v>55</v>
      </c>
      <c r="F352" s="17">
        <v>187</v>
      </c>
      <c r="G352" s="17">
        <v>186</v>
      </c>
      <c r="H352" s="18">
        <v>39920.11</v>
      </c>
      <c r="I352" s="18">
        <v>29984.82</v>
      </c>
      <c r="J352" s="18">
        <v>0</v>
      </c>
      <c r="K352" s="18">
        <v>69904.929999999993</v>
      </c>
      <c r="L352" s="18">
        <v>328.12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69904.929999999993</v>
      </c>
      <c r="T352" s="18">
        <v>97245.47</v>
      </c>
      <c r="U352" s="18">
        <v>352.27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97597.74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f>VLOOKUP(E352,[1]Aplicado!$C$807:$AL$1391,36,0)</f>
        <v>0</v>
      </c>
      <c r="AU352" s="18">
        <f t="shared" si="5"/>
        <v>0</v>
      </c>
      <c r="AV352" s="18">
        <v>30312.94</v>
      </c>
      <c r="AW352" s="18">
        <v>97597.74</v>
      </c>
      <c r="AX352" s="19">
        <v>83</v>
      </c>
      <c r="AY352" s="19">
        <v>300</v>
      </c>
      <c r="AZ352" s="18">
        <v>301200</v>
      </c>
      <c r="BA352" s="18">
        <v>71573.66</v>
      </c>
      <c r="BB352" s="20">
        <v>87.31</v>
      </c>
      <c r="BC352" s="20">
        <v>85.274379405775804</v>
      </c>
      <c r="BD352" s="20">
        <v>10.59</v>
      </c>
      <c r="BE352" s="20"/>
      <c r="BF352" s="16" t="s">
        <v>366</v>
      </c>
      <c r="BG352" s="13"/>
      <c r="BH352" s="16" t="s">
        <v>367</v>
      </c>
      <c r="BI352" s="16" t="s">
        <v>368</v>
      </c>
      <c r="BJ352" s="16" t="s">
        <v>370</v>
      </c>
      <c r="BK352" s="16" t="s">
        <v>356</v>
      </c>
      <c r="BL352" s="14" t="s">
        <v>2</v>
      </c>
      <c r="BM352" s="20">
        <v>567490.17907803995</v>
      </c>
      <c r="BN352" s="14" t="s">
        <v>254</v>
      </c>
      <c r="BO352" s="20"/>
      <c r="BP352" s="21">
        <v>38765</v>
      </c>
      <c r="BQ352" s="21">
        <v>47890</v>
      </c>
      <c r="BR352" s="20">
        <v>32944.230000000003</v>
      </c>
      <c r="BS352" s="20">
        <v>14.9</v>
      </c>
      <c r="BT352" s="20">
        <v>28.66</v>
      </c>
    </row>
    <row r="353" spans="1:72" s="1" customFormat="1" ht="18.2" customHeight="1" x14ac:dyDescent="0.15">
      <c r="A353" s="4">
        <v>351</v>
      </c>
      <c r="B353" s="5" t="s">
        <v>27</v>
      </c>
      <c r="C353" s="5" t="s">
        <v>0</v>
      </c>
      <c r="D353" s="6">
        <v>45383</v>
      </c>
      <c r="E353" s="7" t="s">
        <v>939</v>
      </c>
      <c r="F353" s="8">
        <v>171</v>
      </c>
      <c r="G353" s="8">
        <v>170</v>
      </c>
      <c r="H353" s="9">
        <v>52692.72</v>
      </c>
      <c r="I353" s="9">
        <v>39626.162810000002</v>
      </c>
      <c r="J353" s="9">
        <v>0</v>
      </c>
      <c r="K353" s="9">
        <v>92318.882809999996</v>
      </c>
      <c r="L353" s="9">
        <v>439.92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92318.882809999996</v>
      </c>
      <c r="T353" s="9">
        <v>111616.92</v>
      </c>
      <c r="U353" s="9">
        <v>447.01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112063.93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f>VLOOKUP(E353,[1]Aplicado!$C$807:$AL$1391,36,0)</f>
        <v>0</v>
      </c>
      <c r="AU353" s="9">
        <f t="shared" si="5"/>
        <v>0</v>
      </c>
      <c r="AV353" s="9">
        <v>40066.08281</v>
      </c>
      <c r="AW353" s="9">
        <v>112063.93</v>
      </c>
      <c r="AX353" s="10">
        <v>83</v>
      </c>
      <c r="AY353" s="10">
        <v>300</v>
      </c>
      <c r="AZ353" s="9">
        <v>393000</v>
      </c>
      <c r="BA353" s="9">
        <v>96257.05</v>
      </c>
      <c r="BB353" s="11">
        <v>90</v>
      </c>
      <c r="BC353" s="11">
        <v>86.317827659376604</v>
      </c>
      <c r="BD353" s="11">
        <v>10.18</v>
      </c>
      <c r="BE353" s="11"/>
      <c r="BF353" s="7" t="s">
        <v>366</v>
      </c>
      <c r="BG353" s="4"/>
      <c r="BH353" s="7" t="s">
        <v>367</v>
      </c>
      <c r="BI353" s="7" t="s">
        <v>368</v>
      </c>
      <c r="BJ353" s="7" t="s">
        <v>552</v>
      </c>
      <c r="BK353" s="7" t="s">
        <v>356</v>
      </c>
      <c r="BL353" s="5" t="s">
        <v>2</v>
      </c>
      <c r="BM353" s="11">
        <v>749447.27558029897</v>
      </c>
      <c r="BN353" s="5" t="s">
        <v>254</v>
      </c>
      <c r="BO353" s="11"/>
      <c r="BP353" s="12">
        <v>38765</v>
      </c>
      <c r="BQ353" s="12">
        <v>47890</v>
      </c>
      <c r="BR353" s="11">
        <v>36516.199999999997</v>
      </c>
      <c r="BS353" s="11">
        <v>20.63</v>
      </c>
      <c r="BT353" s="11">
        <v>43.63</v>
      </c>
    </row>
    <row r="354" spans="1:72" s="1" customFormat="1" ht="18.2" customHeight="1" x14ac:dyDescent="0.15">
      <c r="A354" s="13">
        <v>352</v>
      </c>
      <c r="B354" s="14" t="s">
        <v>27</v>
      </c>
      <c r="C354" s="14" t="s">
        <v>0</v>
      </c>
      <c r="D354" s="15">
        <v>45383</v>
      </c>
      <c r="E354" s="16" t="s">
        <v>791</v>
      </c>
      <c r="F354" s="17">
        <v>108</v>
      </c>
      <c r="G354" s="17">
        <v>108</v>
      </c>
      <c r="H354" s="18">
        <v>0</v>
      </c>
      <c r="I354" s="18">
        <v>60264.5</v>
      </c>
      <c r="J354" s="18">
        <v>0</v>
      </c>
      <c r="K354" s="18">
        <v>60264.5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60264.5</v>
      </c>
      <c r="T354" s="18">
        <v>33499.370000000003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33499.370000000003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f>VLOOKUP(E354,[1]Aplicado!$C$807:$AL$1391,36,0)</f>
        <v>0</v>
      </c>
      <c r="AU354" s="18">
        <f t="shared" si="5"/>
        <v>0</v>
      </c>
      <c r="AV354" s="18">
        <v>60264.5</v>
      </c>
      <c r="AW354" s="18">
        <v>33499.370000000003</v>
      </c>
      <c r="AX354" s="19">
        <v>0</v>
      </c>
      <c r="AY354" s="19">
        <v>180</v>
      </c>
      <c r="AZ354" s="18">
        <v>330000</v>
      </c>
      <c r="BA354" s="18">
        <v>77683.28</v>
      </c>
      <c r="BB354" s="20">
        <v>86.49</v>
      </c>
      <c r="BC354" s="20">
        <v>67.096505258274405</v>
      </c>
      <c r="BD354" s="20">
        <v>10.59</v>
      </c>
      <c r="BE354" s="20"/>
      <c r="BF354" s="16" t="s">
        <v>366</v>
      </c>
      <c r="BG354" s="13"/>
      <c r="BH354" s="16" t="s">
        <v>367</v>
      </c>
      <c r="BI354" s="16" t="s">
        <v>573</v>
      </c>
      <c r="BJ354" s="16" t="s">
        <v>577</v>
      </c>
      <c r="BK354" s="16" t="s">
        <v>356</v>
      </c>
      <c r="BL354" s="14" t="s">
        <v>2</v>
      </c>
      <c r="BM354" s="20">
        <v>489228.89840599999</v>
      </c>
      <c r="BN354" s="14" t="s">
        <v>254</v>
      </c>
      <c r="BO354" s="20"/>
      <c r="BP354" s="21">
        <v>38765</v>
      </c>
      <c r="BQ354" s="21">
        <v>44240</v>
      </c>
      <c r="BR354" s="20">
        <v>21182.58</v>
      </c>
      <c r="BS354" s="20">
        <v>0</v>
      </c>
      <c r="BT354" s="20">
        <v>55.87</v>
      </c>
    </row>
    <row r="355" spans="1:72" s="1" customFormat="1" ht="18.2" customHeight="1" x14ac:dyDescent="0.15">
      <c r="A355" s="4">
        <v>353</v>
      </c>
      <c r="B355" s="5" t="s">
        <v>27</v>
      </c>
      <c r="C355" s="5" t="s">
        <v>0</v>
      </c>
      <c r="D355" s="6">
        <v>45383</v>
      </c>
      <c r="E355" s="7" t="s">
        <v>57</v>
      </c>
      <c r="F355" s="8">
        <v>203</v>
      </c>
      <c r="G355" s="8">
        <v>202</v>
      </c>
      <c r="H355" s="9">
        <v>87722.18</v>
      </c>
      <c r="I355" s="9">
        <v>70783.509999999995</v>
      </c>
      <c r="J355" s="9">
        <v>0</v>
      </c>
      <c r="K355" s="9">
        <v>158505.69</v>
      </c>
      <c r="L355" s="9">
        <v>732.4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158505.69</v>
      </c>
      <c r="T355" s="9">
        <v>228946.38</v>
      </c>
      <c r="U355" s="9">
        <v>744.13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229690.51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f>VLOOKUP(E355,[1]Aplicado!$C$807:$AL$1391,36,0)</f>
        <v>0</v>
      </c>
      <c r="AU355" s="9">
        <f t="shared" si="5"/>
        <v>0</v>
      </c>
      <c r="AV355" s="9">
        <v>71515.91</v>
      </c>
      <c r="AW355" s="9">
        <v>229690.51</v>
      </c>
      <c r="AX355" s="10">
        <v>83</v>
      </c>
      <c r="AY355" s="10">
        <v>300</v>
      </c>
      <c r="AZ355" s="9">
        <v>655000</v>
      </c>
      <c r="BA355" s="9">
        <v>160244.65</v>
      </c>
      <c r="BB355" s="11">
        <v>90</v>
      </c>
      <c r="BC355" s="11">
        <v>89.023328391930704</v>
      </c>
      <c r="BD355" s="11">
        <v>10.18</v>
      </c>
      <c r="BE355" s="11"/>
      <c r="BF355" s="7" t="s">
        <v>366</v>
      </c>
      <c r="BG355" s="4"/>
      <c r="BH355" s="7" t="s">
        <v>395</v>
      </c>
      <c r="BI355" s="7" t="s">
        <v>396</v>
      </c>
      <c r="BJ355" s="7" t="s">
        <v>610</v>
      </c>
      <c r="BK355" s="7" t="s">
        <v>356</v>
      </c>
      <c r="BL355" s="5" t="s">
        <v>2</v>
      </c>
      <c r="BM355" s="11">
        <v>1286753.6295793201</v>
      </c>
      <c r="BN355" s="5" t="s">
        <v>254</v>
      </c>
      <c r="BO355" s="11"/>
      <c r="BP355" s="12">
        <v>38776</v>
      </c>
      <c r="BQ355" s="12">
        <v>47901</v>
      </c>
      <c r="BR355" s="11">
        <v>72041.06</v>
      </c>
      <c r="BS355" s="11">
        <v>34.35</v>
      </c>
      <c r="BT355" s="11">
        <v>28.64</v>
      </c>
    </row>
    <row r="356" spans="1:72" s="1" customFormat="1" ht="18.2" customHeight="1" x14ac:dyDescent="0.15">
      <c r="A356" s="13">
        <v>354</v>
      </c>
      <c r="B356" s="14" t="s">
        <v>27</v>
      </c>
      <c r="C356" s="14" t="s">
        <v>0</v>
      </c>
      <c r="D356" s="15">
        <v>45383</v>
      </c>
      <c r="E356" s="16" t="s">
        <v>56</v>
      </c>
      <c r="F356" s="17">
        <v>175</v>
      </c>
      <c r="G356" s="17">
        <v>174</v>
      </c>
      <c r="H356" s="18">
        <v>110038.94</v>
      </c>
      <c r="I356" s="18">
        <v>79100.88</v>
      </c>
      <c r="J356" s="18">
        <v>0</v>
      </c>
      <c r="K356" s="18">
        <v>189139.82</v>
      </c>
      <c r="L356" s="18">
        <v>889.3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189139.82</v>
      </c>
      <c r="T356" s="18">
        <v>246449.67</v>
      </c>
      <c r="U356" s="18">
        <v>971.03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247420.7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f>VLOOKUP(E356,[1]Aplicado!$C$807:$AL$1391,36,0)</f>
        <v>0</v>
      </c>
      <c r="AU356" s="18">
        <f t="shared" si="5"/>
        <v>0</v>
      </c>
      <c r="AV356" s="18">
        <v>79990.179999999993</v>
      </c>
      <c r="AW356" s="18">
        <v>247420.7</v>
      </c>
      <c r="AX356" s="19">
        <v>85</v>
      </c>
      <c r="AY356" s="19">
        <v>300</v>
      </c>
      <c r="AZ356" s="18">
        <v>810000</v>
      </c>
      <c r="BA356" s="18">
        <v>195697.54</v>
      </c>
      <c r="BB356" s="20">
        <v>90</v>
      </c>
      <c r="BC356" s="20">
        <v>86.984148088933594</v>
      </c>
      <c r="BD356" s="20">
        <v>10.59</v>
      </c>
      <c r="BE356" s="20"/>
      <c r="BF356" s="16" t="s">
        <v>352</v>
      </c>
      <c r="BG356" s="13"/>
      <c r="BH356" s="16" t="s">
        <v>395</v>
      </c>
      <c r="BI356" s="16" t="s">
        <v>396</v>
      </c>
      <c r="BJ356" s="16" t="s">
        <v>631</v>
      </c>
      <c r="BK356" s="16" t="s">
        <v>356</v>
      </c>
      <c r="BL356" s="14" t="s">
        <v>2</v>
      </c>
      <c r="BM356" s="20">
        <v>1535442.35467496</v>
      </c>
      <c r="BN356" s="14" t="s">
        <v>254</v>
      </c>
      <c r="BO356" s="20"/>
      <c r="BP356" s="21">
        <v>38778</v>
      </c>
      <c r="BQ356" s="21">
        <v>47903</v>
      </c>
      <c r="BR356" s="20">
        <v>66767.48</v>
      </c>
      <c r="BS356" s="20">
        <v>40.72</v>
      </c>
      <c r="BT356" s="20">
        <v>28.62</v>
      </c>
    </row>
    <row r="357" spans="1:72" s="1" customFormat="1" ht="18.2" customHeight="1" x14ac:dyDescent="0.15">
      <c r="A357" s="4">
        <v>355</v>
      </c>
      <c r="B357" s="5" t="s">
        <v>27</v>
      </c>
      <c r="C357" s="5" t="s">
        <v>0</v>
      </c>
      <c r="D357" s="6">
        <v>45383</v>
      </c>
      <c r="E357" s="7" t="s">
        <v>940</v>
      </c>
      <c r="F357" s="8">
        <v>180</v>
      </c>
      <c r="G357" s="8">
        <v>179</v>
      </c>
      <c r="H357" s="9">
        <v>51354.080000000002</v>
      </c>
      <c r="I357" s="9">
        <v>45648.668669999999</v>
      </c>
      <c r="J357" s="9">
        <v>0</v>
      </c>
      <c r="K357" s="9">
        <v>97002.748670000001</v>
      </c>
      <c r="L357" s="9">
        <v>533.98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97002.748670000001</v>
      </c>
      <c r="T357" s="9">
        <v>123484.73</v>
      </c>
      <c r="U357" s="9">
        <v>405.65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123890.38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f>VLOOKUP(E357,[1]Aplicado!$C$807:$AL$1391,36,0)</f>
        <v>0</v>
      </c>
      <c r="AU357" s="9">
        <f t="shared" si="5"/>
        <v>0</v>
      </c>
      <c r="AV357" s="9">
        <v>46182.648670000002</v>
      </c>
      <c r="AW357" s="9">
        <v>123890.38</v>
      </c>
      <c r="AX357" s="10">
        <v>84</v>
      </c>
      <c r="AY357" s="10">
        <v>300</v>
      </c>
      <c r="AZ357" s="9">
        <v>433000</v>
      </c>
      <c r="BA357" s="9">
        <v>101976</v>
      </c>
      <c r="BB357" s="11">
        <v>86.68</v>
      </c>
      <c r="BC357" s="11">
        <v>82.452716861963594</v>
      </c>
      <c r="BD357" s="11">
        <v>10.18</v>
      </c>
      <c r="BE357" s="11"/>
      <c r="BF357" s="7" t="s">
        <v>352</v>
      </c>
      <c r="BG357" s="4"/>
      <c r="BH357" s="7" t="s">
        <v>440</v>
      </c>
      <c r="BI357" s="7" t="s">
        <v>582</v>
      </c>
      <c r="BJ357" s="7" t="s">
        <v>941</v>
      </c>
      <c r="BK357" s="7" t="s">
        <v>356</v>
      </c>
      <c r="BL357" s="5" t="s">
        <v>2</v>
      </c>
      <c r="BM357" s="11">
        <v>787471.02978002303</v>
      </c>
      <c r="BN357" s="5" t="s">
        <v>254</v>
      </c>
      <c r="BO357" s="11"/>
      <c r="BP357" s="12">
        <v>38786</v>
      </c>
      <c r="BQ357" s="12">
        <v>47911</v>
      </c>
      <c r="BR357" s="11">
        <v>43495.33</v>
      </c>
      <c r="BS357" s="11">
        <v>21.86</v>
      </c>
      <c r="BT357" s="11">
        <v>46.97</v>
      </c>
    </row>
    <row r="358" spans="1:72" s="1" customFormat="1" ht="18.2" customHeight="1" x14ac:dyDescent="0.15">
      <c r="A358" s="13">
        <v>356</v>
      </c>
      <c r="B358" s="14" t="s">
        <v>27</v>
      </c>
      <c r="C358" s="14" t="s">
        <v>0</v>
      </c>
      <c r="D358" s="15">
        <v>45383</v>
      </c>
      <c r="E358" s="16" t="s">
        <v>634</v>
      </c>
      <c r="F358" s="17">
        <v>0</v>
      </c>
      <c r="G358" s="17">
        <v>0</v>
      </c>
      <c r="H358" s="18">
        <v>38637.21</v>
      </c>
      <c r="I358" s="18">
        <v>354.84</v>
      </c>
      <c r="J358" s="18">
        <v>0</v>
      </c>
      <c r="K358" s="18">
        <v>38992.050000000003</v>
      </c>
      <c r="L358" s="18">
        <v>357.97</v>
      </c>
      <c r="M358" s="18">
        <v>0</v>
      </c>
      <c r="N358" s="18">
        <v>0</v>
      </c>
      <c r="O358" s="18">
        <v>354.84</v>
      </c>
      <c r="P358" s="18">
        <v>0</v>
      </c>
      <c r="Q358" s="18">
        <v>0</v>
      </c>
      <c r="R358" s="18">
        <v>0</v>
      </c>
      <c r="S358" s="18">
        <v>38637.21</v>
      </c>
      <c r="T358" s="18">
        <v>344.1</v>
      </c>
      <c r="U358" s="18">
        <v>340.97</v>
      </c>
      <c r="V358" s="18">
        <v>0</v>
      </c>
      <c r="W358" s="18">
        <v>344.1</v>
      </c>
      <c r="X358" s="18">
        <v>0</v>
      </c>
      <c r="Y358" s="18">
        <v>0</v>
      </c>
      <c r="Z358" s="18">
        <v>0</v>
      </c>
      <c r="AA358" s="18">
        <v>340.97</v>
      </c>
      <c r="AB358" s="18">
        <v>0</v>
      </c>
      <c r="AC358" s="18">
        <v>0</v>
      </c>
      <c r="AD358" s="18">
        <v>0</v>
      </c>
      <c r="AE358" s="18">
        <v>0</v>
      </c>
      <c r="AF358" s="18">
        <v>28.62</v>
      </c>
      <c r="AG358" s="18">
        <v>0</v>
      </c>
      <c r="AH358" s="18">
        <v>0</v>
      </c>
      <c r="AI358" s="18">
        <v>0.15</v>
      </c>
      <c r="AJ358" s="18">
        <v>15.3</v>
      </c>
      <c r="AK358" s="18">
        <v>0</v>
      </c>
      <c r="AL358" s="18">
        <v>0</v>
      </c>
      <c r="AM358" s="18">
        <v>0</v>
      </c>
      <c r="AN358" s="18">
        <v>0</v>
      </c>
      <c r="AO358" s="18">
        <v>35.71</v>
      </c>
      <c r="AP358" s="18">
        <v>95.54</v>
      </c>
      <c r="AQ358" s="18">
        <v>0</v>
      </c>
      <c r="AR358" s="18">
        <v>0</v>
      </c>
      <c r="AS358" s="18">
        <v>4.927E-3</v>
      </c>
      <c r="AT358" s="18">
        <f>VLOOKUP(E358,[1]Aplicado!$C$807:$AL$1391,36,0)</f>
        <v>0</v>
      </c>
      <c r="AU358" s="18">
        <f t="shared" si="5"/>
        <v>874.25507300000004</v>
      </c>
      <c r="AV358" s="18">
        <v>357.97</v>
      </c>
      <c r="AW358" s="18">
        <v>340.97</v>
      </c>
      <c r="AX358" s="19">
        <v>84</v>
      </c>
      <c r="AY358" s="19">
        <v>300</v>
      </c>
      <c r="AZ358" s="18">
        <v>312200</v>
      </c>
      <c r="BA358" s="18">
        <v>73525</v>
      </c>
      <c r="BB358" s="20">
        <v>86.68</v>
      </c>
      <c r="BC358" s="20">
        <v>45.550130741924498</v>
      </c>
      <c r="BD358" s="20">
        <v>10.59</v>
      </c>
      <c r="BE358" s="20"/>
      <c r="BF358" s="16" t="s">
        <v>366</v>
      </c>
      <c r="BG358" s="13"/>
      <c r="BH358" s="16" t="s">
        <v>353</v>
      </c>
      <c r="BI358" s="16" t="s">
        <v>588</v>
      </c>
      <c r="BJ358" s="16" t="s">
        <v>589</v>
      </c>
      <c r="BK358" s="16" t="s">
        <v>1</v>
      </c>
      <c r="BL358" s="14" t="s">
        <v>2</v>
      </c>
      <c r="BM358" s="20">
        <v>313657.95262187999</v>
      </c>
      <c r="BN358" s="14" t="s">
        <v>254</v>
      </c>
      <c r="BO358" s="20"/>
      <c r="BP358" s="21">
        <v>38786</v>
      </c>
      <c r="BQ358" s="21">
        <v>47911</v>
      </c>
      <c r="BR358" s="20">
        <v>146.44</v>
      </c>
      <c r="BS358" s="20">
        <v>15.3</v>
      </c>
      <c r="BT358" s="20">
        <v>28.62</v>
      </c>
    </row>
    <row r="359" spans="1:72" s="1" customFormat="1" ht="18.2" customHeight="1" x14ac:dyDescent="0.15">
      <c r="A359" s="4">
        <v>357</v>
      </c>
      <c r="B359" s="5" t="s">
        <v>27</v>
      </c>
      <c r="C359" s="5" t="s">
        <v>0</v>
      </c>
      <c r="D359" s="6">
        <v>45383</v>
      </c>
      <c r="E359" s="7" t="s">
        <v>53</v>
      </c>
      <c r="F359" s="8">
        <v>155</v>
      </c>
      <c r="G359" s="8">
        <v>154</v>
      </c>
      <c r="H359" s="9">
        <v>48120.94</v>
      </c>
      <c r="I359" s="9">
        <v>32777.449999999997</v>
      </c>
      <c r="J359" s="9">
        <v>0</v>
      </c>
      <c r="K359" s="9">
        <v>80898.39</v>
      </c>
      <c r="L359" s="9">
        <v>388.96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80898.39</v>
      </c>
      <c r="T359" s="9">
        <v>93015.3</v>
      </c>
      <c r="U359" s="9">
        <v>424.64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93439.94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f>VLOOKUP(E359,[1]Aplicado!$C$807:$AL$1391,36,0)</f>
        <v>0</v>
      </c>
      <c r="AU359" s="9">
        <f t="shared" si="5"/>
        <v>0</v>
      </c>
      <c r="AV359" s="9">
        <v>33166.410000000003</v>
      </c>
      <c r="AW359" s="9">
        <v>93439.94</v>
      </c>
      <c r="AX359" s="10">
        <v>84</v>
      </c>
      <c r="AY359" s="10">
        <v>300</v>
      </c>
      <c r="AZ359" s="9">
        <v>350000</v>
      </c>
      <c r="BA359" s="9">
        <v>85586.15</v>
      </c>
      <c r="BB359" s="11">
        <v>89.99</v>
      </c>
      <c r="BC359" s="11">
        <v>85.061030506688297</v>
      </c>
      <c r="BD359" s="11">
        <v>10.59</v>
      </c>
      <c r="BE359" s="11"/>
      <c r="BF359" s="7" t="s">
        <v>352</v>
      </c>
      <c r="BG359" s="4"/>
      <c r="BH359" s="7" t="s">
        <v>367</v>
      </c>
      <c r="BI359" s="7" t="s">
        <v>368</v>
      </c>
      <c r="BJ359" s="7" t="s">
        <v>369</v>
      </c>
      <c r="BK359" s="7" t="s">
        <v>356</v>
      </c>
      <c r="BL359" s="5" t="s">
        <v>2</v>
      </c>
      <c r="BM359" s="11">
        <v>656735.39517491998</v>
      </c>
      <c r="BN359" s="5" t="s">
        <v>254</v>
      </c>
      <c r="BO359" s="11"/>
      <c r="BP359" s="12">
        <v>38791</v>
      </c>
      <c r="BQ359" s="12">
        <v>47916</v>
      </c>
      <c r="BR359" s="11">
        <v>29708.38</v>
      </c>
      <c r="BS359" s="11">
        <v>17.8</v>
      </c>
      <c r="BT359" s="11">
        <v>28.61</v>
      </c>
    </row>
    <row r="360" spans="1:72" s="1" customFormat="1" ht="18.2" customHeight="1" x14ac:dyDescent="0.15">
      <c r="A360" s="13">
        <v>358</v>
      </c>
      <c r="B360" s="14" t="s">
        <v>27</v>
      </c>
      <c r="C360" s="14" t="s">
        <v>0</v>
      </c>
      <c r="D360" s="15">
        <v>45383</v>
      </c>
      <c r="E360" s="16" t="s">
        <v>635</v>
      </c>
      <c r="F360" s="17">
        <v>0</v>
      </c>
      <c r="G360" s="17">
        <v>0</v>
      </c>
      <c r="H360" s="18">
        <v>48551.71</v>
      </c>
      <c r="I360" s="18">
        <v>0</v>
      </c>
      <c r="J360" s="18">
        <v>0</v>
      </c>
      <c r="K360" s="18">
        <v>48551.71</v>
      </c>
      <c r="L360" s="18">
        <v>392.9</v>
      </c>
      <c r="M360" s="18">
        <v>0</v>
      </c>
      <c r="N360" s="18">
        <v>0</v>
      </c>
      <c r="O360" s="18">
        <v>0</v>
      </c>
      <c r="P360" s="18">
        <v>392.9</v>
      </c>
      <c r="Q360" s="18">
        <v>0</v>
      </c>
      <c r="R360" s="18">
        <v>0</v>
      </c>
      <c r="S360" s="18">
        <v>48158.81</v>
      </c>
      <c r="T360" s="18">
        <v>0</v>
      </c>
      <c r="U360" s="18">
        <v>428.47</v>
      </c>
      <c r="V360" s="18">
        <v>0</v>
      </c>
      <c r="W360" s="18">
        <v>0</v>
      </c>
      <c r="X360" s="18">
        <v>428.47</v>
      </c>
      <c r="Y360" s="18">
        <v>0</v>
      </c>
      <c r="Z360" s="18">
        <v>0</v>
      </c>
      <c r="AA360" s="18">
        <v>0</v>
      </c>
      <c r="AB360" s="18">
        <v>17.98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41.97</v>
      </c>
      <c r="AI360" s="18">
        <v>112.76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5.2999999999999999E-2</v>
      </c>
      <c r="AR360" s="18">
        <v>0</v>
      </c>
      <c r="AS360" s="18">
        <v>0</v>
      </c>
      <c r="AT360" s="18">
        <f>VLOOKUP(E360,[1]Aplicado!$C$807:$AL$1391,36,0)</f>
        <v>0</v>
      </c>
      <c r="AU360" s="18">
        <f t="shared" si="5"/>
        <v>994.13300000000004</v>
      </c>
      <c r="AV360" s="18">
        <v>0</v>
      </c>
      <c r="AW360" s="18">
        <v>0</v>
      </c>
      <c r="AX360" s="19">
        <v>84</v>
      </c>
      <c r="AY360" s="19">
        <v>300</v>
      </c>
      <c r="AZ360" s="18">
        <v>375500</v>
      </c>
      <c r="BA360" s="18">
        <v>86403.44</v>
      </c>
      <c r="BB360" s="20">
        <v>87.27</v>
      </c>
      <c r="BC360" s="20">
        <v>48.641805797315499</v>
      </c>
      <c r="BD360" s="20">
        <v>10.59</v>
      </c>
      <c r="BE360" s="20"/>
      <c r="BF360" s="16" t="s">
        <v>352</v>
      </c>
      <c r="BG360" s="13"/>
      <c r="BH360" s="16" t="s">
        <v>353</v>
      </c>
      <c r="BI360" s="16" t="s">
        <v>599</v>
      </c>
      <c r="BJ360" s="16" t="s">
        <v>600</v>
      </c>
      <c r="BK360" s="16" t="s">
        <v>1</v>
      </c>
      <c r="BL360" s="14" t="s">
        <v>2</v>
      </c>
      <c r="BM360" s="20">
        <v>390954.56802667998</v>
      </c>
      <c r="BN360" s="14" t="s">
        <v>254</v>
      </c>
      <c r="BO360" s="20"/>
      <c r="BP360" s="21">
        <v>38793</v>
      </c>
      <c r="BQ360" s="21">
        <v>47918</v>
      </c>
      <c r="BR360" s="20">
        <v>0</v>
      </c>
      <c r="BS360" s="20">
        <v>17.98</v>
      </c>
      <c r="BT360" s="20">
        <v>0</v>
      </c>
    </row>
    <row r="361" spans="1:72" s="1" customFormat="1" ht="18.2" customHeight="1" x14ac:dyDescent="0.15">
      <c r="A361" s="4">
        <v>359</v>
      </c>
      <c r="B361" s="5" t="s">
        <v>27</v>
      </c>
      <c r="C361" s="5" t="s">
        <v>0</v>
      </c>
      <c r="D361" s="6">
        <v>45383</v>
      </c>
      <c r="E361" s="7" t="s">
        <v>58</v>
      </c>
      <c r="F361" s="8">
        <v>158</v>
      </c>
      <c r="G361" s="8">
        <v>157</v>
      </c>
      <c r="H361" s="9">
        <v>59116.89</v>
      </c>
      <c r="I361" s="9">
        <v>42145.67</v>
      </c>
      <c r="J361" s="9">
        <v>0</v>
      </c>
      <c r="K361" s="9">
        <v>101262.56</v>
      </c>
      <c r="L361" s="9">
        <v>485.36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101262.56</v>
      </c>
      <c r="T361" s="9">
        <v>113771.29</v>
      </c>
      <c r="U361" s="9">
        <v>501.48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114272.77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f>VLOOKUP(E361,[1]Aplicado!$C$807:$AL$1391,36,0)</f>
        <v>0</v>
      </c>
      <c r="AU361" s="9">
        <f t="shared" si="5"/>
        <v>0</v>
      </c>
      <c r="AV361" s="9">
        <v>42631.03</v>
      </c>
      <c r="AW361" s="9">
        <v>114272.77</v>
      </c>
      <c r="AX361" s="10">
        <v>84</v>
      </c>
      <c r="AY361" s="10">
        <v>300</v>
      </c>
      <c r="AZ361" s="9">
        <v>467000</v>
      </c>
      <c r="BA361" s="9">
        <v>107100</v>
      </c>
      <c r="BB361" s="11">
        <v>84.99</v>
      </c>
      <c r="BC361" s="11">
        <v>80.357656156862703</v>
      </c>
      <c r="BD361" s="11">
        <v>10.18</v>
      </c>
      <c r="BE361" s="11"/>
      <c r="BF361" s="7" t="s">
        <v>352</v>
      </c>
      <c r="BG361" s="4"/>
      <c r="BH361" s="7" t="s">
        <v>353</v>
      </c>
      <c r="BI361" s="7" t="s">
        <v>601</v>
      </c>
      <c r="BJ361" s="7" t="s">
        <v>602</v>
      </c>
      <c r="BK361" s="7" t="s">
        <v>356</v>
      </c>
      <c r="BL361" s="5" t="s">
        <v>2</v>
      </c>
      <c r="BM361" s="11">
        <v>822052.29743168002</v>
      </c>
      <c r="BN361" s="5" t="s">
        <v>254</v>
      </c>
      <c r="BO361" s="11"/>
      <c r="BP361" s="12">
        <v>38796</v>
      </c>
      <c r="BQ361" s="12">
        <v>47923</v>
      </c>
      <c r="BR361" s="11">
        <v>36551.82</v>
      </c>
      <c r="BS361" s="11">
        <v>22.96</v>
      </c>
      <c r="BT361" s="11">
        <v>28.63</v>
      </c>
    </row>
    <row r="362" spans="1:72" s="1" customFormat="1" ht="18.2" customHeight="1" x14ac:dyDescent="0.15">
      <c r="A362" s="13">
        <v>360</v>
      </c>
      <c r="B362" s="14" t="s">
        <v>27</v>
      </c>
      <c r="C362" s="14" t="s">
        <v>0</v>
      </c>
      <c r="D362" s="15">
        <v>45383</v>
      </c>
      <c r="E362" s="16" t="s">
        <v>927</v>
      </c>
      <c r="F362" s="17">
        <v>143</v>
      </c>
      <c r="G362" s="17">
        <v>142</v>
      </c>
      <c r="H362" s="18">
        <v>60712.74</v>
      </c>
      <c r="I362" s="18">
        <v>59495.025965000001</v>
      </c>
      <c r="J362" s="18">
        <v>0</v>
      </c>
      <c r="K362" s="18">
        <v>120207.765965</v>
      </c>
      <c r="L362" s="18">
        <v>719.78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120207.765965</v>
      </c>
      <c r="T362" s="18">
        <v>117012.41403499999</v>
      </c>
      <c r="U362" s="18">
        <v>515.04999999999995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117527.464035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f>VLOOKUP(E362,[1]Aplicado!$C$807:$AL$1391,36,0)</f>
        <v>0</v>
      </c>
      <c r="AU362" s="18">
        <f t="shared" si="5"/>
        <v>0</v>
      </c>
      <c r="AV362" s="18">
        <v>60214.805965</v>
      </c>
      <c r="AW362" s="18">
        <v>117527.464035</v>
      </c>
      <c r="AX362" s="19">
        <v>63</v>
      </c>
      <c r="AY362" s="19">
        <v>300</v>
      </c>
      <c r="AZ362" s="18">
        <v>548000</v>
      </c>
      <c r="BA362" s="18">
        <v>134013.4</v>
      </c>
      <c r="BB362" s="20">
        <v>90</v>
      </c>
      <c r="BC362" s="20">
        <v>80.728486381585697</v>
      </c>
      <c r="BD362" s="20">
        <v>10.18</v>
      </c>
      <c r="BE362" s="20"/>
      <c r="BF362" s="16" t="s">
        <v>352</v>
      </c>
      <c r="BG362" s="13"/>
      <c r="BH362" s="16" t="s">
        <v>392</v>
      </c>
      <c r="BI362" s="16" t="s">
        <v>928</v>
      </c>
      <c r="BJ362" s="16" t="s">
        <v>929</v>
      </c>
      <c r="BK362" s="16" t="s">
        <v>356</v>
      </c>
      <c r="BL362" s="14" t="s">
        <v>2</v>
      </c>
      <c r="BM362" s="20">
        <v>975850.00992131699</v>
      </c>
      <c r="BN362" s="14" t="s">
        <v>254</v>
      </c>
      <c r="BO362" s="20"/>
      <c r="BP362" s="21">
        <v>38803</v>
      </c>
      <c r="BQ362" s="21">
        <v>47928</v>
      </c>
      <c r="BR362" s="20">
        <v>37830.019999999997</v>
      </c>
      <c r="BS362" s="20">
        <v>28.73</v>
      </c>
      <c r="BT362" s="20">
        <v>45.66</v>
      </c>
    </row>
    <row r="363" spans="1:72" s="1" customFormat="1" ht="18.2" customHeight="1" x14ac:dyDescent="0.15">
      <c r="A363" s="4">
        <v>361</v>
      </c>
      <c r="B363" s="5" t="s">
        <v>27</v>
      </c>
      <c r="C363" s="5" t="s">
        <v>0</v>
      </c>
      <c r="D363" s="6">
        <v>45383</v>
      </c>
      <c r="E363" s="7" t="s">
        <v>59</v>
      </c>
      <c r="F363" s="8">
        <v>191</v>
      </c>
      <c r="G363" s="8">
        <v>190</v>
      </c>
      <c r="H363" s="9">
        <v>17467.78</v>
      </c>
      <c r="I363" s="9">
        <v>60485.37</v>
      </c>
      <c r="J363" s="9">
        <v>0</v>
      </c>
      <c r="K363" s="9">
        <v>77953.149999999994</v>
      </c>
      <c r="L363" s="9">
        <v>656.44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77953.149999999994</v>
      </c>
      <c r="T363" s="9">
        <v>94097.86</v>
      </c>
      <c r="U363" s="9">
        <v>154.11000000000001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94251.97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f>VLOOKUP(E363,[1]Aplicado!$C$807:$AL$1391,36,0)</f>
        <v>0</v>
      </c>
      <c r="AU363" s="9">
        <f t="shared" si="5"/>
        <v>0</v>
      </c>
      <c r="AV363" s="9">
        <v>61141.81</v>
      </c>
      <c r="AW363" s="9">
        <v>94251.97</v>
      </c>
      <c r="AX363" s="10">
        <v>24</v>
      </c>
      <c r="AY363" s="10">
        <v>240</v>
      </c>
      <c r="AZ363" s="9">
        <v>330020</v>
      </c>
      <c r="BA363" s="9">
        <v>80697.36</v>
      </c>
      <c r="BB363" s="11">
        <v>90</v>
      </c>
      <c r="BC363" s="11">
        <v>86.9394426286064</v>
      </c>
      <c r="BD363" s="11">
        <v>10.59</v>
      </c>
      <c r="BE363" s="11"/>
      <c r="BF363" s="7" t="s">
        <v>352</v>
      </c>
      <c r="BG363" s="4"/>
      <c r="BH363" s="7" t="s">
        <v>407</v>
      </c>
      <c r="BI363" s="7" t="s">
        <v>468</v>
      </c>
      <c r="BJ363" s="7" t="s">
        <v>627</v>
      </c>
      <c r="BK363" s="7" t="s">
        <v>356</v>
      </c>
      <c r="BL363" s="5" t="s">
        <v>2</v>
      </c>
      <c r="BM363" s="11">
        <v>632825.85438819998</v>
      </c>
      <c r="BN363" s="5" t="s">
        <v>254</v>
      </c>
      <c r="BO363" s="11"/>
      <c r="BP363" s="12">
        <v>38805</v>
      </c>
      <c r="BQ363" s="12">
        <v>46105</v>
      </c>
      <c r="BR363" s="11">
        <v>40095.620000000003</v>
      </c>
      <c r="BS363" s="11">
        <v>16.920000000000002</v>
      </c>
      <c r="BT363" s="11">
        <v>28.58</v>
      </c>
    </row>
    <row r="364" spans="1:72" s="1" customFormat="1" ht="18.2" customHeight="1" x14ac:dyDescent="0.15">
      <c r="A364" s="13">
        <v>362</v>
      </c>
      <c r="B364" s="14" t="s">
        <v>27</v>
      </c>
      <c r="C364" s="14" t="s">
        <v>0</v>
      </c>
      <c r="D364" s="15">
        <v>45383</v>
      </c>
      <c r="E364" s="16" t="s">
        <v>60</v>
      </c>
      <c r="F364" s="17">
        <v>127</v>
      </c>
      <c r="G364" s="17">
        <v>126</v>
      </c>
      <c r="H364" s="18">
        <v>39469.67</v>
      </c>
      <c r="I364" s="18">
        <v>25576.05</v>
      </c>
      <c r="J364" s="18">
        <v>0</v>
      </c>
      <c r="K364" s="18">
        <v>65045.72</v>
      </c>
      <c r="L364" s="18">
        <v>335.76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65045.72</v>
      </c>
      <c r="T364" s="18">
        <v>61296.86</v>
      </c>
      <c r="U364" s="18">
        <v>348.3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61645.16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f>VLOOKUP(E364,[1]Aplicado!$C$807:$AL$1391,36,0)</f>
        <v>0</v>
      </c>
      <c r="AU364" s="18">
        <f t="shared" si="5"/>
        <v>0</v>
      </c>
      <c r="AV364" s="18">
        <v>25911.81</v>
      </c>
      <c r="AW364" s="18">
        <v>61645.16</v>
      </c>
      <c r="AX364" s="19">
        <v>81</v>
      </c>
      <c r="AY364" s="19">
        <v>300</v>
      </c>
      <c r="AZ364" s="18">
        <v>390000</v>
      </c>
      <c r="BA364" s="18">
        <v>71959.31</v>
      </c>
      <c r="BB364" s="20">
        <v>66.989999999999995</v>
      </c>
      <c r="BC364" s="20">
        <v>60.553843315062402</v>
      </c>
      <c r="BD364" s="20">
        <v>10.59</v>
      </c>
      <c r="BE364" s="20"/>
      <c r="BF364" s="16" t="s">
        <v>366</v>
      </c>
      <c r="BG364" s="13"/>
      <c r="BH364" s="16" t="s">
        <v>367</v>
      </c>
      <c r="BI364" s="16" t="s">
        <v>368</v>
      </c>
      <c r="BJ364" s="16" t="s">
        <v>369</v>
      </c>
      <c r="BK364" s="16" t="s">
        <v>356</v>
      </c>
      <c r="BL364" s="14" t="s">
        <v>2</v>
      </c>
      <c r="BM364" s="20">
        <v>528042.97624015994</v>
      </c>
      <c r="BN364" s="14" t="s">
        <v>254</v>
      </c>
      <c r="BO364" s="20"/>
      <c r="BP364" s="21">
        <v>38702</v>
      </c>
      <c r="BQ364" s="21">
        <v>47830</v>
      </c>
      <c r="BR364" s="20">
        <v>21118.93</v>
      </c>
      <c r="BS364" s="20">
        <v>14.97</v>
      </c>
      <c r="BT364" s="20">
        <v>28.02</v>
      </c>
    </row>
    <row r="365" spans="1:72" s="1" customFormat="1" ht="18.2" customHeight="1" x14ac:dyDescent="0.15">
      <c r="A365" s="4">
        <v>363</v>
      </c>
      <c r="B365" s="5" t="s">
        <v>351</v>
      </c>
      <c r="C365" s="5" t="s">
        <v>0</v>
      </c>
      <c r="D365" s="6">
        <v>45383</v>
      </c>
      <c r="E365" s="7" t="s">
        <v>638</v>
      </c>
      <c r="F365" s="8">
        <v>0</v>
      </c>
      <c r="G365" s="8">
        <v>0</v>
      </c>
      <c r="H365" s="9">
        <v>32688.11</v>
      </c>
      <c r="I365" s="9">
        <v>431.52</v>
      </c>
      <c r="J365" s="9">
        <v>0</v>
      </c>
      <c r="K365" s="9">
        <v>33119.629999999997</v>
      </c>
      <c r="L365" s="9">
        <v>435.26</v>
      </c>
      <c r="M365" s="9">
        <v>0</v>
      </c>
      <c r="N365" s="9">
        <v>0</v>
      </c>
      <c r="O365" s="9">
        <v>431.52</v>
      </c>
      <c r="P365" s="9">
        <v>435.26</v>
      </c>
      <c r="Q365" s="9">
        <v>0</v>
      </c>
      <c r="R365" s="9">
        <v>0</v>
      </c>
      <c r="S365" s="9">
        <v>32252.85</v>
      </c>
      <c r="T365" s="9">
        <v>287.04000000000002</v>
      </c>
      <c r="U365" s="9">
        <v>283.3</v>
      </c>
      <c r="V365" s="9">
        <v>0</v>
      </c>
      <c r="W365" s="9">
        <v>287.04000000000002</v>
      </c>
      <c r="X365" s="9">
        <v>283.3</v>
      </c>
      <c r="Y365" s="9">
        <v>0</v>
      </c>
      <c r="Z365" s="9">
        <v>0</v>
      </c>
      <c r="AA365" s="9">
        <v>0</v>
      </c>
      <c r="AB365" s="9">
        <v>142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94.66</v>
      </c>
      <c r="AI365" s="9">
        <v>42.98</v>
      </c>
      <c r="AJ365" s="9">
        <v>142</v>
      </c>
      <c r="AK365" s="9">
        <v>0</v>
      </c>
      <c r="AL365" s="9">
        <v>0</v>
      </c>
      <c r="AM365" s="9">
        <v>0</v>
      </c>
      <c r="AN365" s="9">
        <v>0</v>
      </c>
      <c r="AO365" s="9">
        <v>94.66</v>
      </c>
      <c r="AP365" s="9">
        <v>42.86</v>
      </c>
      <c r="AQ365" s="9">
        <v>0</v>
      </c>
      <c r="AR365" s="9">
        <v>0</v>
      </c>
      <c r="AS365" s="9">
        <v>3.6949999999999999E-3</v>
      </c>
      <c r="AT365" s="9">
        <f>VLOOKUP(E365,[1]Aplicado!$C$807:$AL$1391,36,0)</f>
        <v>0</v>
      </c>
      <c r="AU365" s="9">
        <f t="shared" si="5"/>
        <v>1996.2763049999999</v>
      </c>
      <c r="AV365" s="9">
        <v>0</v>
      </c>
      <c r="AW365" s="9">
        <v>0</v>
      </c>
      <c r="AX365" s="10">
        <v>73</v>
      </c>
      <c r="AY365" s="10">
        <v>360</v>
      </c>
      <c r="AZ365" s="9">
        <v>243127.98</v>
      </c>
      <c r="BA365" s="9">
        <v>79200</v>
      </c>
      <c r="BB365" s="11">
        <v>90</v>
      </c>
      <c r="BC365" s="11">
        <v>36.6509659090909</v>
      </c>
      <c r="BD365" s="11">
        <v>10.4</v>
      </c>
      <c r="BE365" s="11"/>
      <c r="BF365" s="7" t="s">
        <v>352</v>
      </c>
      <c r="BG365" s="4"/>
      <c r="BH365" s="7" t="s">
        <v>387</v>
      </c>
      <c r="BI365" s="7" t="s">
        <v>388</v>
      </c>
      <c r="BJ365" s="7" t="s">
        <v>637</v>
      </c>
      <c r="BK365" s="7" t="s">
        <v>1</v>
      </c>
      <c r="BL365" s="5" t="s">
        <v>2</v>
      </c>
      <c r="BM365" s="11">
        <v>261829.5393798</v>
      </c>
      <c r="BN365" s="5" t="s">
        <v>254</v>
      </c>
      <c r="BO365" s="11"/>
      <c r="BP365" s="12">
        <v>36631</v>
      </c>
      <c r="BQ365" s="12">
        <v>47604</v>
      </c>
      <c r="BR365" s="11">
        <v>0</v>
      </c>
      <c r="BS365" s="11">
        <v>142</v>
      </c>
      <c r="BT365" s="11">
        <v>0</v>
      </c>
    </row>
    <row r="366" spans="1:72" s="1" customFormat="1" ht="18.2" customHeight="1" x14ac:dyDescent="0.15">
      <c r="A366" s="13">
        <v>364</v>
      </c>
      <c r="B366" s="14" t="s">
        <v>27</v>
      </c>
      <c r="C366" s="14" t="s">
        <v>0</v>
      </c>
      <c r="D366" s="15">
        <v>45383</v>
      </c>
      <c r="E366" s="16" t="s">
        <v>10</v>
      </c>
      <c r="F366" s="17">
        <v>170</v>
      </c>
      <c r="G366" s="17">
        <v>169</v>
      </c>
      <c r="H366" s="18">
        <v>42034.22</v>
      </c>
      <c r="I366" s="18">
        <v>31469.58</v>
      </c>
      <c r="J366" s="18">
        <v>0</v>
      </c>
      <c r="K366" s="18">
        <v>73503.8</v>
      </c>
      <c r="L366" s="18">
        <v>337.5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73503.8</v>
      </c>
      <c r="T366" s="18">
        <v>82470.47</v>
      </c>
      <c r="U366" s="18">
        <v>332.75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82803.22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f>VLOOKUP(E366,[1]Aplicado!$C$807:$AL$1391,36,0)</f>
        <v>0</v>
      </c>
      <c r="AU366" s="18">
        <f t="shared" si="5"/>
        <v>0</v>
      </c>
      <c r="AV366" s="18">
        <v>31807.08</v>
      </c>
      <c r="AW366" s="18">
        <v>82803.22</v>
      </c>
      <c r="AX366" s="19">
        <v>87</v>
      </c>
      <c r="AY366" s="19">
        <v>300</v>
      </c>
      <c r="AZ366" s="18">
        <v>313877.13</v>
      </c>
      <c r="BA366" s="18">
        <v>76714.67</v>
      </c>
      <c r="BB366" s="20">
        <v>90</v>
      </c>
      <c r="BC366" s="20">
        <v>86.233076411591199</v>
      </c>
      <c r="BD366" s="20">
        <v>9.5</v>
      </c>
      <c r="BE366" s="20"/>
      <c r="BF366" s="16" t="s">
        <v>366</v>
      </c>
      <c r="BG366" s="13"/>
      <c r="BH366" s="16" t="s">
        <v>367</v>
      </c>
      <c r="BI366" s="16" t="s">
        <v>573</v>
      </c>
      <c r="BJ366" s="16" t="s">
        <v>577</v>
      </c>
      <c r="BK366" s="16" t="s">
        <v>356</v>
      </c>
      <c r="BL366" s="14" t="s">
        <v>2</v>
      </c>
      <c r="BM366" s="20">
        <v>596705.90650639997</v>
      </c>
      <c r="BN366" s="14" t="s">
        <v>254</v>
      </c>
      <c r="BO366" s="20"/>
      <c r="BP366" s="21">
        <v>38870</v>
      </c>
      <c r="BQ366" s="21">
        <v>47995</v>
      </c>
      <c r="BR366" s="20">
        <v>37457.03</v>
      </c>
      <c r="BS366" s="20">
        <v>53.27</v>
      </c>
      <c r="BT366" s="20">
        <v>28.61</v>
      </c>
    </row>
    <row r="367" spans="1:72" s="1" customFormat="1" ht="18.2" customHeight="1" x14ac:dyDescent="0.15">
      <c r="A367" s="4">
        <v>365</v>
      </c>
      <c r="B367" s="5" t="s">
        <v>27</v>
      </c>
      <c r="C367" s="5" t="s">
        <v>0</v>
      </c>
      <c r="D367" s="6">
        <v>45383</v>
      </c>
      <c r="E367" s="7" t="s">
        <v>236</v>
      </c>
      <c r="F367" s="8">
        <v>171</v>
      </c>
      <c r="G367" s="8">
        <v>170</v>
      </c>
      <c r="H367" s="9">
        <v>32328.86</v>
      </c>
      <c r="I367" s="9">
        <v>48860.480000000003</v>
      </c>
      <c r="J367" s="9">
        <v>0</v>
      </c>
      <c r="K367" s="9">
        <v>81189.34</v>
      </c>
      <c r="L367" s="9">
        <v>522.54999999999995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81189.34</v>
      </c>
      <c r="T367" s="9">
        <v>84252.36</v>
      </c>
      <c r="U367" s="9">
        <v>255.91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84508.27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f>VLOOKUP(E367,[1]Aplicado!$C$807:$AL$1391,36,0)</f>
        <v>0</v>
      </c>
      <c r="AU367" s="9">
        <f t="shared" si="5"/>
        <v>0</v>
      </c>
      <c r="AV367" s="9">
        <v>49383.03</v>
      </c>
      <c r="AW367" s="9">
        <v>84508.27</v>
      </c>
      <c r="AX367" s="10">
        <v>51</v>
      </c>
      <c r="AY367" s="10">
        <v>300</v>
      </c>
      <c r="AZ367" s="9">
        <v>367640</v>
      </c>
      <c r="BA367" s="9">
        <v>89100</v>
      </c>
      <c r="BB367" s="11">
        <v>89.99</v>
      </c>
      <c r="BC367" s="11">
        <v>82.000322184062796</v>
      </c>
      <c r="BD367" s="11">
        <v>9.5</v>
      </c>
      <c r="BE367" s="11"/>
      <c r="BF367" s="7" t="s">
        <v>366</v>
      </c>
      <c r="BG367" s="4"/>
      <c r="BH367" s="7" t="s">
        <v>353</v>
      </c>
      <c r="BI367" s="7" t="s">
        <v>599</v>
      </c>
      <c r="BJ367" s="7" t="s">
        <v>600</v>
      </c>
      <c r="BK367" s="7" t="s">
        <v>356</v>
      </c>
      <c r="BL367" s="5" t="s">
        <v>2</v>
      </c>
      <c r="BM367" s="11">
        <v>659097.33542152005</v>
      </c>
      <c r="BN367" s="5" t="s">
        <v>254</v>
      </c>
      <c r="BO367" s="11"/>
      <c r="BP367" s="12">
        <v>38870</v>
      </c>
      <c r="BQ367" s="12">
        <v>47995</v>
      </c>
      <c r="BR367" s="11">
        <v>41892.089999999997</v>
      </c>
      <c r="BS367" s="11">
        <v>61.88</v>
      </c>
      <c r="BT367" s="11">
        <v>27.53</v>
      </c>
    </row>
    <row r="368" spans="1:72" s="1" customFormat="1" ht="18.2" customHeight="1" x14ac:dyDescent="0.15">
      <c r="A368" s="13">
        <v>366</v>
      </c>
      <c r="B368" s="14" t="s">
        <v>27</v>
      </c>
      <c r="C368" s="14" t="s">
        <v>0</v>
      </c>
      <c r="D368" s="15">
        <v>45383</v>
      </c>
      <c r="E368" s="16" t="s">
        <v>76</v>
      </c>
      <c r="F368" s="17">
        <v>140</v>
      </c>
      <c r="G368" s="17">
        <v>139</v>
      </c>
      <c r="H368" s="18">
        <v>47447.5</v>
      </c>
      <c r="I368" s="18">
        <v>32166.560000000001</v>
      </c>
      <c r="J368" s="18">
        <v>0</v>
      </c>
      <c r="K368" s="18">
        <v>79614.06</v>
      </c>
      <c r="L368" s="18">
        <v>381.03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79614.06</v>
      </c>
      <c r="T368" s="18">
        <v>73758.86</v>
      </c>
      <c r="U368" s="18">
        <v>375.6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74134.460000000006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f>VLOOKUP(E368,[1]Aplicado!$C$807:$AL$1391,36,0)</f>
        <v>0</v>
      </c>
      <c r="AU368" s="18">
        <f t="shared" si="5"/>
        <v>0</v>
      </c>
      <c r="AV368" s="18">
        <v>32547.59</v>
      </c>
      <c r="AW368" s="18">
        <v>74134.460000000006</v>
      </c>
      <c r="AX368" s="19">
        <v>87</v>
      </c>
      <c r="AY368" s="19">
        <v>300</v>
      </c>
      <c r="AZ368" s="18">
        <v>354000</v>
      </c>
      <c r="BA368" s="18">
        <v>86600.73</v>
      </c>
      <c r="BB368" s="20">
        <v>89.99</v>
      </c>
      <c r="BC368" s="20">
        <v>82.729894533221596</v>
      </c>
      <c r="BD368" s="20">
        <v>9.5</v>
      </c>
      <c r="BE368" s="20"/>
      <c r="BF368" s="16" t="s">
        <v>352</v>
      </c>
      <c r="BG368" s="13"/>
      <c r="BH368" s="16" t="s">
        <v>367</v>
      </c>
      <c r="BI368" s="16" t="s">
        <v>573</v>
      </c>
      <c r="BJ368" s="16" t="s">
        <v>577</v>
      </c>
      <c r="BK368" s="16" t="s">
        <v>356</v>
      </c>
      <c r="BL368" s="14" t="s">
        <v>2</v>
      </c>
      <c r="BM368" s="20">
        <v>646309.16827368003</v>
      </c>
      <c r="BN368" s="14" t="s">
        <v>254</v>
      </c>
      <c r="BO368" s="20"/>
      <c r="BP368" s="21">
        <v>38870</v>
      </c>
      <c r="BQ368" s="21">
        <v>47998</v>
      </c>
      <c r="BR368" s="20">
        <v>32348.49</v>
      </c>
      <c r="BS368" s="20">
        <v>60.14</v>
      </c>
      <c r="BT368" s="20">
        <v>28.63</v>
      </c>
    </row>
    <row r="369" spans="1:72" s="1" customFormat="1" ht="18.2" customHeight="1" x14ac:dyDescent="0.15">
      <c r="A369" s="4">
        <v>367</v>
      </c>
      <c r="B369" s="5" t="s">
        <v>27</v>
      </c>
      <c r="C369" s="5" t="s">
        <v>0</v>
      </c>
      <c r="D369" s="6">
        <v>45383</v>
      </c>
      <c r="E369" s="7" t="s">
        <v>68</v>
      </c>
      <c r="F369" s="8">
        <v>102</v>
      </c>
      <c r="G369" s="8">
        <v>101</v>
      </c>
      <c r="H369" s="9">
        <v>8966.3799999999992</v>
      </c>
      <c r="I369" s="9">
        <v>96975.34</v>
      </c>
      <c r="J369" s="9">
        <v>0</v>
      </c>
      <c r="K369" s="9">
        <v>105941.72</v>
      </c>
      <c r="L369" s="9">
        <v>1384.42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105941.72</v>
      </c>
      <c r="T369" s="9">
        <v>51381.8</v>
      </c>
      <c r="U369" s="9">
        <v>70.16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51451.96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f>VLOOKUP(E369,[1]Aplicado!$C$807:$AL$1391,36,0)</f>
        <v>0</v>
      </c>
      <c r="AU369" s="9">
        <f t="shared" si="5"/>
        <v>0</v>
      </c>
      <c r="AV369" s="9">
        <v>98359.76</v>
      </c>
      <c r="AW369" s="9">
        <v>51451.96</v>
      </c>
      <c r="AX369" s="10">
        <v>7</v>
      </c>
      <c r="AY369" s="10">
        <v>300</v>
      </c>
      <c r="AZ369" s="9">
        <v>686000</v>
      </c>
      <c r="BA369" s="9">
        <v>167819.49</v>
      </c>
      <c r="BB369" s="11">
        <v>90</v>
      </c>
      <c r="BC369" s="11">
        <v>56.815539124806101</v>
      </c>
      <c r="BD369" s="11">
        <v>9.4</v>
      </c>
      <c r="BE369" s="11"/>
      <c r="BF369" s="7" t="s">
        <v>352</v>
      </c>
      <c r="BG369" s="4"/>
      <c r="BH369" s="7" t="s">
        <v>363</v>
      </c>
      <c r="BI369" s="7" t="s">
        <v>493</v>
      </c>
      <c r="BJ369" s="7" t="s">
        <v>639</v>
      </c>
      <c r="BK369" s="7" t="s">
        <v>356</v>
      </c>
      <c r="BL369" s="5" t="s">
        <v>2</v>
      </c>
      <c r="BM369" s="11">
        <v>860037.84932816005</v>
      </c>
      <c r="BN369" s="5" t="s">
        <v>254</v>
      </c>
      <c r="BO369" s="11"/>
      <c r="BP369" s="12">
        <v>38873</v>
      </c>
      <c r="BQ369" s="12">
        <v>47998</v>
      </c>
      <c r="BR369" s="11">
        <v>41435.33</v>
      </c>
      <c r="BS369" s="11">
        <v>64.260000000000005</v>
      </c>
      <c r="BT369" s="11">
        <v>28.66</v>
      </c>
    </row>
    <row r="370" spans="1:72" s="1" customFormat="1" ht="18.2" customHeight="1" x14ac:dyDescent="0.15">
      <c r="A370" s="13">
        <v>368</v>
      </c>
      <c r="B370" s="14" t="s">
        <v>27</v>
      </c>
      <c r="C370" s="14" t="s">
        <v>0</v>
      </c>
      <c r="D370" s="15">
        <v>45383</v>
      </c>
      <c r="E370" s="16" t="s">
        <v>81</v>
      </c>
      <c r="F370" s="17">
        <v>87</v>
      </c>
      <c r="G370" s="17">
        <v>87</v>
      </c>
      <c r="H370" s="18">
        <v>0</v>
      </c>
      <c r="I370" s="18">
        <v>41155.26</v>
      </c>
      <c r="J370" s="18">
        <v>0</v>
      </c>
      <c r="K370" s="18">
        <v>41155.26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41155.26</v>
      </c>
      <c r="T370" s="18">
        <v>15993.42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15993.42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f>VLOOKUP(E370,[1]Aplicado!$C$807:$AL$1391,36,0)</f>
        <v>0</v>
      </c>
      <c r="AU370" s="18">
        <f t="shared" si="5"/>
        <v>0</v>
      </c>
      <c r="AV370" s="18">
        <v>41155.26</v>
      </c>
      <c r="AW370" s="18">
        <v>15993.42</v>
      </c>
      <c r="AX370" s="19">
        <v>0</v>
      </c>
      <c r="AY370" s="19">
        <v>300</v>
      </c>
      <c r="AZ370" s="18">
        <v>309100</v>
      </c>
      <c r="BA370" s="18">
        <v>74970</v>
      </c>
      <c r="BB370" s="20">
        <v>89.12</v>
      </c>
      <c r="BC370" s="20">
        <v>48.922992813125298</v>
      </c>
      <c r="BD370" s="20">
        <v>9.5</v>
      </c>
      <c r="BE370" s="20"/>
      <c r="BF370" s="16" t="s">
        <v>366</v>
      </c>
      <c r="BG370" s="13"/>
      <c r="BH370" s="16" t="s">
        <v>367</v>
      </c>
      <c r="BI370" s="16" t="s">
        <v>368</v>
      </c>
      <c r="BJ370" s="16" t="s">
        <v>552</v>
      </c>
      <c r="BK370" s="16" t="s">
        <v>356</v>
      </c>
      <c r="BL370" s="14" t="s">
        <v>2</v>
      </c>
      <c r="BM370" s="20">
        <v>334099.55302728002</v>
      </c>
      <c r="BN370" s="14" t="s">
        <v>254</v>
      </c>
      <c r="BO370" s="20"/>
      <c r="BP370" s="21">
        <v>38877</v>
      </c>
      <c r="BQ370" s="21">
        <v>48002</v>
      </c>
      <c r="BR370" s="20">
        <v>21966.21</v>
      </c>
      <c r="BS370" s="20">
        <v>0</v>
      </c>
      <c r="BT370" s="20">
        <v>54.49</v>
      </c>
    </row>
    <row r="371" spans="1:72" s="1" customFormat="1" ht="18.2" customHeight="1" x14ac:dyDescent="0.15">
      <c r="A371" s="4">
        <v>369</v>
      </c>
      <c r="B371" s="5" t="s">
        <v>27</v>
      </c>
      <c r="C371" s="5" t="s">
        <v>0</v>
      </c>
      <c r="D371" s="6">
        <v>45383</v>
      </c>
      <c r="E371" s="7" t="s">
        <v>82</v>
      </c>
      <c r="F371" s="8">
        <v>178</v>
      </c>
      <c r="G371" s="8">
        <v>177</v>
      </c>
      <c r="H371" s="9">
        <v>40621.51</v>
      </c>
      <c r="I371" s="9">
        <v>31071.64</v>
      </c>
      <c r="J371" s="9">
        <v>0</v>
      </c>
      <c r="K371" s="9">
        <v>71693.149999999994</v>
      </c>
      <c r="L371" s="9">
        <v>326.16000000000003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71693.149999999994</v>
      </c>
      <c r="T371" s="9">
        <v>84134.63</v>
      </c>
      <c r="U371" s="9">
        <v>321.57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84456.2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f>VLOOKUP(E371,[1]Aplicado!$C$807:$AL$1391,36,0)</f>
        <v>0</v>
      </c>
      <c r="AU371" s="9">
        <f t="shared" si="5"/>
        <v>0</v>
      </c>
      <c r="AV371" s="9">
        <v>31397.8</v>
      </c>
      <c r="AW371" s="9">
        <v>84456.2</v>
      </c>
      <c r="AX371" s="10">
        <v>87</v>
      </c>
      <c r="AY371" s="10">
        <v>300</v>
      </c>
      <c r="AZ371" s="9">
        <v>309100</v>
      </c>
      <c r="BA371" s="9">
        <v>74137</v>
      </c>
      <c r="BB371" s="11">
        <v>88.13</v>
      </c>
      <c r="BC371" s="11">
        <v>85.224885138325007</v>
      </c>
      <c r="BD371" s="11">
        <v>9.5</v>
      </c>
      <c r="BE371" s="11"/>
      <c r="BF371" s="7" t="s">
        <v>366</v>
      </c>
      <c r="BG371" s="4"/>
      <c r="BH371" s="7" t="s">
        <v>367</v>
      </c>
      <c r="BI371" s="7" t="s">
        <v>368</v>
      </c>
      <c r="BJ371" s="7" t="s">
        <v>552</v>
      </c>
      <c r="BK371" s="7" t="s">
        <v>356</v>
      </c>
      <c r="BL371" s="5" t="s">
        <v>2</v>
      </c>
      <c r="BM371" s="11">
        <v>582006.99910819996</v>
      </c>
      <c r="BN371" s="5" t="s">
        <v>254</v>
      </c>
      <c r="BO371" s="11"/>
      <c r="BP371" s="12">
        <v>38877</v>
      </c>
      <c r="BQ371" s="12">
        <v>48002</v>
      </c>
      <c r="BR371" s="11">
        <v>38532.54</v>
      </c>
      <c r="BS371" s="11">
        <v>51.48</v>
      </c>
      <c r="BT371" s="11">
        <v>28.67</v>
      </c>
    </row>
    <row r="372" spans="1:72" s="1" customFormat="1" ht="18.2" customHeight="1" x14ac:dyDescent="0.15">
      <c r="A372" s="13">
        <v>370</v>
      </c>
      <c r="B372" s="14" t="s">
        <v>27</v>
      </c>
      <c r="C372" s="14" t="s">
        <v>0</v>
      </c>
      <c r="D372" s="15">
        <v>45383</v>
      </c>
      <c r="E372" s="16" t="s">
        <v>70</v>
      </c>
      <c r="F372" s="17">
        <v>183</v>
      </c>
      <c r="G372" s="17">
        <v>182</v>
      </c>
      <c r="H372" s="18">
        <v>71799.59</v>
      </c>
      <c r="I372" s="18">
        <v>55612.72</v>
      </c>
      <c r="J372" s="18">
        <v>0</v>
      </c>
      <c r="K372" s="18">
        <v>127412.31</v>
      </c>
      <c r="L372" s="18">
        <v>576.51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127412.31</v>
      </c>
      <c r="T372" s="18">
        <v>153897.94</v>
      </c>
      <c r="U372" s="18">
        <v>568.38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154466.32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f>VLOOKUP(E372,[1]Aplicado!$C$807:$AL$1391,36,0)</f>
        <v>0</v>
      </c>
      <c r="AU372" s="18">
        <f t="shared" si="5"/>
        <v>0</v>
      </c>
      <c r="AV372" s="18">
        <v>56189.23</v>
      </c>
      <c r="AW372" s="18">
        <v>154466.32</v>
      </c>
      <c r="AX372" s="19">
        <v>87</v>
      </c>
      <c r="AY372" s="19">
        <v>300</v>
      </c>
      <c r="AZ372" s="18">
        <v>535000</v>
      </c>
      <c r="BA372" s="18">
        <v>131040.2</v>
      </c>
      <c r="BB372" s="20">
        <v>89.99</v>
      </c>
      <c r="BC372" s="20">
        <v>87.498597963831003</v>
      </c>
      <c r="BD372" s="20">
        <v>9.5</v>
      </c>
      <c r="BE372" s="20"/>
      <c r="BF372" s="16" t="s">
        <v>366</v>
      </c>
      <c r="BG372" s="13"/>
      <c r="BH372" s="16" t="s">
        <v>395</v>
      </c>
      <c r="BI372" s="16" t="s">
        <v>396</v>
      </c>
      <c r="BJ372" s="16" t="s">
        <v>610</v>
      </c>
      <c r="BK372" s="16" t="s">
        <v>356</v>
      </c>
      <c r="BL372" s="14" t="s">
        <v>2</v>
      </c>
      <c r="BM372" s="20">
        <v>1034336.7001246799</v>
      </c>
      <c r="BN372" s="14" t="s">
        <v>254</v>
      </c>
      <c r="BO372" s="20"/>
      <c r="BP372" s="21">
        <v>38877</v>
      </c>
      <c r="BQ372" s="21">
        <v>48002</v>
      </c>
      <c r="BR372" s="20">
        <v>62071.360000000001</v>
      </c>
      <c r="BS372" s="20">
        <v>91</v>
      </c>
      <c r="BT372" s="20">
        <v>28.67</v>
      </c>
    </row>
    <row r="373" spans="1:72" s="1" customFormat="1" ht="18.2" customHeight="1" x14ac:dyDescent="0.15">
      <c r="A373" s="4">
        <v>371</v>
      </c>
      <c r="B373" s="5" t="s">
        <v>27</v>
      </c>
      <c r="C373" s="5" t="s">
        <v>0</v>
      </c>
      <c r="D373" s="6">
        <v>45383</v>
      </c>
      <c r="E373" s="7" t="s">
        <v>63</v>
      </c>
      <c r="F373" s="8">
        <v>113</v>
      </c>
      <c r="G373" s="8">
        <v>112</v>
      </c>
      <c r="H373" s="9">
        <v>43550.36</v>
      </c>
      <c r="I373" s="9">
        <v>26046.03</v>
      </c>
      <c r="J373" s="9">
        <v>0</v>
      </c>
      <c r="K373" s="9">
        <v>69596.39</v>
      </c>
      <c r="L373" s="9">
        <v>349.69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69596.39</v>
      </c>
      <c r="T373" s="9">
        <v>52423.15</v>
      </c>
      <c r="U373" s="9">
        <v>344.75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52767.9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f>VLOOKUP(E373,[1]Aplicado!$C$807:$AL$1391,36,0)</f>
        <v>0</v>
      </c>
      <c r="AU373" s="9">
        <f t="shared" si="5"/>
        <v>0</v>
      </c>
      <c r="AV373" s="9">
        <v>26395.72</v>
      </c>
      <c r="AW373" s="9">
        <v>52767.9</v>
      </c>
      <c r="AX373" s="10">
        <v>87</v>
      </c>
      <c r="AY373" s="10">
        <v>300</v>
      </c>
      <c r="AZ373" s="9">
        <v>348000</v>
      </c>
      <c r="BA373" s="9">
        <v>79483.259999999995</v>
      </c>
      <c r="BB373" s="11">
        <v>89.99</v>
      </c>
      <c r="BC373" s="11">
        <v>78.796203579219096</v>
      </c>
      <c r="BD373" s="11">
        <v>9.5</v>
      </c>
      <c r="BE373" s="11"/>
      <c r="BF373" s="7" t="s">
        <v>352</v>
      </c>
      <c r="BG373" s="4"/>
      <c r="BH373" s="7" t="s">
        <v>395</v>
      </c>
      <c r="BI373" s="7" t="s">
        <v>509</v>
      </c>
      <c r="BJ373" s="7" t="s">
        <v>510</v>
      </c>
      <c r="BK373" s="7" t="s">
        <v>356</v>
      </c>
      <c r="BL373" s="5" t="s">
        <v>2</v>
      </c>
      <c r="BM373" s="11">
        <v>564985.44271891995</v>
      </c>
      <c r="BN373" s="5" t="s">
        <v>254</v>
      </c>
      <c r="BO373" s="11"/>
      <c r="BP373" s="12">
        <v>38883</v>
      </c>
      <c r="BQ373" s="12">
        <v>48008</v>
      </c>
      <c r="BR373" s="11">
        <v>27729.48</v>
      </c>
      <c r="BS373" s="11">
        <v>55.2</v>
      </c>
      <c r="BT373" s="11">
        <v>28.69</v>
      </c>
    </row>
    <row r="374" spans="1:72" s="1" customFormat="1" ht="18.2" customHeight="1" x14ac:dyDescent="0.15">
      <c r="A374" s="13">
        <v>372</v>
      </c>
      <c r="B374" s="14" t="s">
        <v>27</v>
      </c>
      <c r="C374" s="14" t="s">
        <v>0</v>
      </c>
      <c r="D374" s="15">
        <v>45383</v>
      </c>
      <c r="E374" s="16" t="s">
        <v>71</v>
      </c>
      <c r="F374" s="17">
        <v>108</v>
      </c>
      <c r="G374" s="17">
        <v>107</v>
      </c>
      <c r="H374" s="18">
        <v>61443.98</v>
      </c>
      <c r="I374" s="18">
        <v>35719.08</v>
      </c>
      <c r="J374" s="18">
        <v>0</v>
      </c>
      <c r="K374" s="18">
        <v>97163.06</v>
      </c>
      <c r="L374" s="18">
        <v>493.36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97163.06</v>
      </c>
      <c r="T374" s="18">
        <v>70091.39</v>
      </c>
      <c r="U374" s="18">
        <v>486.4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70577.789999999994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f>VLOOKUP(E374,[1]Aplicado!$C$807:$AL$1391,36,0)</f>
        <v>0</v>
      </c>
      <c r="AU374" s="18">
        <f t="shared" si="5"/>
        <v>0</v>
      </c>
      <c r="AV374" s="18">
        <v>36212.44</v>
      </c>
      <c r="AW374" s="18">
        <v>70577.789999999994</v>
      </c>
      <c r="AX374" s="19">
        <v>87</v>
      </c>
      <c r="AY374" s="19">
        <v>300</v>
      </c>
      <c r="AZ374" s="18">
        <v>467000</v>
      </c>
      <c r="BA374" s="18">
        <v>112140</v>
      </c>
      <c r="BB374" s="20">
        <v>88.99</v>
      </c>
      <c r="BC374" s="20">
        <v>77.104875239878695</v>
      </c>
      <c r="BD374" s="20">
        <v>9.5</v>
      </c>
      <c r="BE374" s="20"/>
      <c r="BF374" s="16" t="s">
        <v>352</v>
      </c>
      <c r="BG374" s="13"/>
      <c r="BH374" s="16" t="s">
        <v>353</v>
      </c>
      <c r="BI374" s="16" t="s">
        <v>601</v>
      </c>
      <c r="BJ374" s="16" t="s">
        <v>602</v>
      </c>
      <c r="BK374" s="16" t="s">
        <v>356</v>
      </c>
      <c r="BL374" s="14" t="s">
        <v>2</v>
      </c>
      <c r="BM374" s="20">
        <v>788772.44164568</v>
      </c>
      <c r="BN374" s="14" t="s">
        <v>254</v>
      </c>
      <c r="BO374" s="20"/>
      <c r="BP374" s="21">
        <v>38883</v>
      </c>
      <c r="BQ374" s="21">
        <v>48009</v>
      </c>
      <c r="BR374" s="20">
        <v>34888.92</v>
      </c>
      <c r="BS374" s="20">
        <v>77.88</v>
      </c>
      <c r="BT374" s="20">
        <v>28.68</v>
      </c>
    </row>
    <row r="375" spans="1:72" s="1" customFormat="1" ht="18.2" customHeight="1" x14ac:dyDescent="0.15">
      <c r="A375" s="4">
        <v>373</v>
      </c>
      <c r="B375" s="5" t="s">
        <v>27</v>
      </c>
      <c r="C375" s="5" t="s">
        <v>0</v>
      </c>
      <c r="D375" s="6">
        <v>45383</v>
      </c>
      <c r="E375" s="7" t="s">
        <v>640</v>
      </c>
      <c r="F375" s="8">
        <v>0</v>
      </c>
      <c r="G375" s="8">
        <v>0</v>
      </c>
      <c r="H375" s="9">
        <v>61440.34</v>
      </c>
      <c r="I375" s="9">
        <v>0</v>
      </c>
      <c r="J375" s="9">
        <v>0</v>
      </c>
      <c r="K375" s="9">
        <v>61440.34</v>
      </c>
      <c r="L375" s="9">
        <v>493.36</v>
      </c>
      <c r="M375" s="9">
        <v>0</v>
      </c>
      <c r="N375" s="9">
        <v>0</v>
      </c>
      <c r="O375" s="9">
        <v>0</v>
      </c>
      <c r="P375" s="9">
        <v>493.36</v>
      </c>
      <c r="Q375" s="9">
        <v>0</v>
      </c>
      <c r="R375" s="9">
        <v>0</v>
      </c>
      <c r="S375" s="9">
        <v>60946.98</v>
      </c>
      <c r="T375" s="9">
        <v>0</v>
      </c>
      <c r="U375" s="9">
        <v>486.4</v>
      </c>
      <c r="V375" s="9">
        <v>0</v>
      </c>
      <c r="W375" s="9">
        <v>0</v>
      </c>
      <c r="X375" s="9">
        <v>486.4</v>
      </c>
      <c r="Y375" s="9">
        <v>0</v>
      </c>
      <c r="Z375" s="9">
        <v>0</v>
      </c>
      <c r="AA375" s="9">
        <v>0</v>
      </c>
      <c r="AB375" s="9">
        <v>77.88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52.88</v>
      </c>
      <c r="AI375" s="9">
        <v>145.18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2.3E-2</v>
      </c>
      <c r="AR375" s="9">
        <v>0</v>
      </c>
      <c r="AS375" s="9">
        <v>0</v>
      </c>
      <c r="AT375" s="9">
        <f>VLOOKUP(E375,[1]Aplicado!$C$807:$AL$1391,36,0)</f>
        <v>0</v>
      </c>
      <c r="AU375" s="9">
        <f t="shared" si="5"/>
        <v>1255.723</v>
      </c>
      <c r="AV375" s="9">
        <v>0</v>
      </c>
      <c r="AW375" s="9">
        <v>0</v>
      </c>
      <c r="AX375" s="10">
        <v>87</v>
      </c>
      <c r="AY375" s="10">
        <v>300</v>
      </c>
      <c r="AZ375" s="9">
        <v>467000</v>
      </c>
      <c r="BA375" s="9">
        <v>112140</v>
      </c>
      <c r="BB375" s="11">
        <v>88.99</v>
      </c>
      <c r="BC375" s="11">
        <v>48.365184146602502</v>
      </c>
      <c r="BD375" s="11">
        <v>9.5</v>
      </c>
      <c r="BE375" s="11"/>
      <c r="BF375" s="7" t="s">
        <v>352</v>
      </c>
      <c r="BG375" s="4"/>
      <c r="BH375" s="7" t="s">
        <v>353</v>
      </c>
      <c r="BI375" s="7" t="s">
        <v>601</v>
      </c>
      <c r="BJ375" s="7" t="s">
        <v>602</v>
      </c>
      <c r="BK375" s="7" t="s">
        <v>1</v>
      </c>
      <c r="BL375" s="5" t="s">
        <v>2</v>
      </c>
      <c r="BM375" s="11">
        <v>494769.29015543999</v>
      </c>
      <c r="BN375" s="5" t="s">
        <v>254</v>
      </c>
      <c r="BO375" s="11"/>
      <c r="BP375" s="12">
        <v>38882</v>
      </c>
      <c r="BQ375" s="12">
        <v>48009</v>
      </c>
      <c r="BR375" s="11">
        <v>0</v>
      </c>
      <c r="BS375" s="11">
        <v>77.88</v>
      </c>
      <c r="BT375" s="11">
        <v>0</v>
      </c>
    </row>
    <row r="376" spans="1:72" s="1" customFormat="1" ht="18.2" customHeight="1" x14ac:dyDescent="0.15">
      <c r="A376" s="13">
        <v>374</v>
      </c>
      <c r="B376" s="14" t="s">
        <v>27</v>
      </c>
      <c r="C376" s="14" t="s">
        <v>0</v>
      </c>
      <c r="D376" s="15">
        <v>45383</v>
      </c>
      <c r="E376" s="16" t="s">
        <v>79</v>
      </c>
      <c r="F376" s="17">
        <v>165</v>
      </c>
      <c r="G376" s="17">
        <v>164</v>
      </c>
      <c r="H376" s="18">
        <v>45405.27</v>
      </c>
      <c r="I376" s="18">
        <v>33457.160000000003</v>
      </c>
      <c r="J376" s="18">
        <v>0</v>
      </c>
      <c r="K376" s="18">
        <v>78862.429999999993</v>
      </c>
      <c r="L376" s="18">
        <v>364.64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78862.429999999993</v>
      </c>
      <c r="T376" s="18">
        <v>85329.86</v>
      </c>
      <c r="U376" s="18">
        <v>359.44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85689.3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f>VLOOKUP(E376,[1]Aplicado!$C$807:$AL$1391,36,0)</f>
        <v>0</v>
      </c>
      <c r="AU376" s="18">
        <f t="shared" si="5"/>
        <v>0</v>
      </c>
      <c r="AV376" s="18">
        <v>33821.800000000003</v>
      </c>
      <c r="AW376" s="18">
        <v>85689.3</v>
      </c>
      <c r="AX376" s="19">
        <v>87</v>
      </c>
      <c r="AY376" s="19">
        <v>300</v>
      </c>
      <c r="AZ376" s="18">
        <v>338300</v>
      </c>
      <c r="BA376" s="18">
        <v>82875</v>
      </c>
      <c r="BB376" s="20">
        <v>89.99</v>
      </c>
      <c r="BC376" s="20">
        <v>85.632942089894399</v>
      </c>
      <c r="BD376" s="20">
        <v>9.5</v>
      </c>
      <c r="BE376" s="20"/>
      <c r="BF376" s="16" t="s">
        <v>366</v>
      </c>
      <c r="BG376" s="13"/>
      <c r="BH376" s="16" t="s">
        <v>395</v>
      </c>
      <c r="BI376" s="16" t="s">
        <v>604</v>
      </c>
      <c r="BJ376" s="16" t="s">
        <v>605</v>
      </c>
      <c r="BK376" s="16" t="s">
        <v>356</v>
      </c>
      <c r="BL376" s="14" t="s">
        <v>2</v>
      </c>
      <c r="BM376" s="20">
        <v>640207.41488804005</v>
      </c>
      <c r="BN376" s="14" t="s">
        <v>254</v>
      </c>
      <c r="BO376" s="20"/>
      <c r="BP376" s="21">
        <v>38884</v>
      </c>
      <c r="BQ376" s="21">
        <v>48009</v>
      </c>
      <c r="BR376" s="20">
        <v>42750.07</v>
      </c>
      <c r="BS376" s="20">
        <v>57.55</v>
      </c>
      <c r="BT376" s="20">
        <v>28.67</v>
      </c>
    </row>
    <row r="377" spans="1:72" s="1" customFormat="1" ht="18.2" customHeight="1" x14ac:dyDescent="0.15">
      <c r="A377" s="4">
        <v>375</v>
      </c>
      <c r="B377" s="5" t="s">
        <v>27</v>
      </c>
      <c r="C377" s="5" t="s">
        <v>0</v>
      </c>
      <c r="D377" s="6">
        <v>45383</v>
      </c>
      <c r="E377" s="7" t="s">
        <v>72</v>
      </c>
      <c r="F377" s="8">
        <v>161</v>
      </c>
      <c r="G377" s="8">
        <v>160</v>
      </c>
      <c r="H377" s="9">
        <v>58059.57</v>
      </c>
      <c r="I377" s="9">
        <v>42335.68</v>
      </c>
      <c r="J377" s="9">
        <v>0</v>
      </c>
      <c r="K377" s="9">
        <v>100395.25</v>
      </c>
      <c r="L377" s="9">
        <v>466.19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100395.25</v>
      </c>
      <c r="T377" s="9">
        <v>106714.72</v>
      </c>
      <c r="U377" s="9">
        <v>459.61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107174.33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f>VLOOKUP(E377,[1]Aplicado!$C$807:$AL$1391,36,0)</f>
        <v>0</v>
      </c>
      <c r="AU377" s="9">
        <f t="shared" si="5"/>
        <v>0</v>
      </c>
      <c r="AV377" s="9">
        <v>42801.87</v>
      </c>
      <c r="AW377" s="9">
        <v>107174.33</v>
      </c>
      <c r="AX377" s="10">
        <v>87</v>
      </c>
      <c r="AY377" s="10">
        <v>300</v>
      </c>
      <c r="AZ377" s="9">
        <v>433000</v>
      </c>
      <c r="BA377" s="9">
        <v>105963.89</v>
      </c>
      <c r="BB377" s="11">
        <v>89.99</v>
      </c>
      <c r="BC377" s="11">
        <v>85.260823734387301</v>
      </c>
      <c r="BD377" s="11">
        <v>9.5</v>
      </c>
      <c r="BE377" s="11"/>
      <c r="BF377" s="7" t="s">
        <v>352</v>
      </c>
      <c r="BG377" s="4"/>
      <c r="BH377" s="7" t="s">
        <v>395</v>
      </c>
      <c r="BI377" s="7" t="s">
        <v>396</v>
      </c>
      <c r="BJ377" s="7" t="s">
        <v>636</v>
      </c>
      <c r="BK377" s="7" t="s">
        <v>356</v>
      </c>
      <c r="BL377" s="5" t="s">
        <v>2</v>
      </c>
      <c r="BM377" s="11">
        <v>815011.45056699996</v>
      </c>
      <c r="BN377" s="5" t="s">
        <v>254</v>
      </c>
      <c r="BO377" s="11"/>
      <c r="BP377" s="12">
        <v>38884</v>
      </c>
      <c r="BQ377" s="12">
        <v>48009</v>
      </c>
      <c r="BR377" s="11">
        <v>44844.02</v>
      </c>
      <c r="BS377" s="11">
        <v>73.59</v>
      </c>
      <c r="BT377" s="11">
        <v>28.67</v>
      </c>
    </row>
    <row r="378" spans="1:72" s="1" customFormat="1" ht="18.2" customHeight="1" x14ac:dyDescent="0.15">
      <c r="A378" s="13">
        <v>376</v>
      </c>
      <c r="B378" s="14" t="s">
        <v>27</v>
      </c>
      <c r="C378" s="14" t="s">
        <v>0</v>
      </c>
      <c r="D378" s="15">
        <v>45383</v>
      </c>
      <c r="E378" s="16" t="s">
        <v>261</v>
      </c>
      <c r="F378" s="17">
        <v>55</v>
      </c>
      <c r="G378" s="17">
        <v>54</v>
      </c>
      <c r="H378" s="18">
        <v>64591.5</v>
      </c>
      <c r="I378" s="18">
        <v>23149.040000000001</v>
      </c>
      <c r="J378" s="18">
        <v>0</v>
      </c>
      <c r="K378" s="18">
        <v>87740.54</v>
      </c>
      <c r="L378" s="18">
        <v>520.96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87740.54</v>
      </c>
      <c r="T378" s="18">
        <v>33622.57</v>
      </c>
      <c r="U378" s="18">
        <v>511.32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34133.89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f>VLOOKUP(E378,[1]Aplicado!$C$807:$AL$1391,36,0)</f>
        <v>0</v>
      </c>
      <c r="AU378" s="18">
        <f t="shared" si="5"/>
        <v>0</v>
      </c>
      <c r="AV378" s="18">
        <v>23670</v>
      </c>
      <c r="AW378" s="18">
        <v>34133.89</v>
      </c>
      <c r="AX378" s="19">
        <v>88</v>
      </c>
      <c r="AY378" s="19">
        <v>300</v>
      </c>
      <c r="AZ378" s="18">
        <v>482300</v>
      </c>
      <c r="BA378" s="18">
        <v>118151.39</v>
      </c>
      <c r="BB378" s="20">
        <v>90</v>
      </c>
      <c r="BC378" s="20">
        <v>66.835003803171503</v>
      </c>
      <c r="BD378" s="20">
        <v>9.5</v>
      </c>
      <c r="BE378" s="20"/>
      <c r="BF378" s="16" t="s">
        <v>366</v>
      </c>
      <c r="BG378" s="13"/>
      <c r="BH378" s="16" t="s">
        <v>367</v>
      </c>
      <c r="BI378" s="16" t="s">
        <v>573</v>
      </c>
      <c r="BJ378" s="16" t="s">
        <v>577</v>
      </c>
      <c r="BK378" s="16" t="s">
        <v>356</v>
      </c>
      <c r="BL378" s="14" t="s">
        <v>2</v>
      </c>
      <c r="BM378" s="20">
        <v>712280.16045512003</v>
      </c>
      <c r="BN378" s="14" t="s">
        <v>254</v>
      </c>
      <c r="BO378" s="20"/>
      <c r="BP378" s="21">
        <v>38884</v>
      </c>
      <c r="BQ378" s="21">
        <v>48009</v>
      </c>
      <c r="BR378" s="20">
        <v>15232.85</v>
      </c>
      <c r="BS378" s="20">
        <v>82.05</v>
      </c>
      <c r="BT378" s="20">
        <v>28.67</v>
      </c>
    </row>
    <row r="379" spans="1:72" s="1" customFormat="1" ht="18.2" customHeight="1" x14ac:dyDescent="0.15">
      <c r="A379" s="4">
        <v>377</v>
      </c>
      <c r="B379" s="5" t="s">
        <v>27</v>
      </c>
      <c r="C379" s="5" t="s">
        <v>0</v>
      </c>
      <c r="D379" s="6">
        <v>45383</v>
      </c>
      <c r="E379" s="7" t="s">
        <v>11</v>
      </c>
      <c r="F379" s="8">
        <v>155</v>
      </c>
      <c r="G379" s="8">
        <v>154</v>
      </c>
      <c r="H379" s="9">
        <v>41025.74</v>
      </c>
      <c r="I379" s="9">
        <v>29352.73</v>
      </c>
      <c r="J379" s="9">
        <v>0</v>
      </c>
      <c r="K379" s="9">
        <v>70378.47</v>
      </c>
      <c r="L379" s="9">
        <v>329.46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70378.47</v>
      </c>
      <c r="T379" s="9">
        <v>72050.509999999995</v>
      </c>
      <c r="U379" s="9">
        <v>324.77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72375.28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f>VLOOKUP(E379,[1]Aplicado!$C$807:$AL$1391,36,0)</f>
        <v>0</v>
      </c>
      <c r="AU379" s="9">
        <f t="shared" si="5"/>
        <v>0</v>
      </c>
      <c r="AV379" s="9">
        <v>29682.19</v>
      </c>
      <c r="AW379" s="9">
        <v>72375.28</v>
      </c>
      <c r="AX379" s="10">
        <v>87</v>
      </c>
      <c r="AY379" s="10">
        <v>300</v>
      </c>
      <c r="AZ379" s="9">
        <v>309100</v>
      </c>
      <c r="BA379" s="9">
        <v>74880.38</v>
      </c>
      <c r="BB379" s="11">
        <v>88.99</v>
      </c>
      <c r="BC379" s="11">
        <v>83.6398005098265</v>
      </c>
      <c r="BD379" s="11">
        <v>9.5</v>
      </c>
      <c r="BE379" s="11"/>
      <c r="BF379" s="7" t="s">
        <v>352</v>
      </c>
      <c r="BG379" s="4"/>
      <c r="BH379" s="7" t="s">
        <v>367</v>
      </c>
      <c r="BI379" s="7" t="s">
        <v>368</v>
      </c>
      <c r="BJ379" s="7" t="s">
        <v>552</v>
      </c>
      <c r="BK379" s="7" t="s">
        <v>356</v>
      </c>
      <c r="BL379" s="5" t="s">
        <v>2</v>
      </c>
      <c r="BM379" s="11">
        <v>571334.39005716005</v>
      </c>
      <c r="BN379" s="5" t="s">
        <v>254</v>
      </c>
      <c r="BO379" s="11"/>
      <c r="BP379" s="12">
        <v>38884</v>
      </c>
      <c r="BQ379" s="12">
        <v>48009</v>
      </c>
      <c r="BR379" s="11">
        <v>32804.06</v>
      </c>
      <c r="BS379" s="11">
        <v>52</v>
      </c>
      <c r="BT379" s="11">
        <v>28.68</v>
      </c>
    </row>
    <row r="380" spans="1:72" s="1" customFormat="1" ht="18.2" customHeight="1" x14ac:dyDescent="0.15">
      <c r="A380" s="13">
        <v>378</v>
      </c>
      <c r="B380" s="14" t="s">
        <v>27</v>
      </c>
      <c r="C380" s="14" t="s">
        <v>0</v>
      </c>
      <c r="D380" s="15">
        <v>45383</v>
      </c>
      <c r="E380" s="16" t="s">
        <v>83</v>
      </c>
      <c r="F380" s="17">
        <v>167</v>
      </c>
      <c r="G380" s="17">
        <v>166</v>
      </c>
      <c r="H380" s="18">
        <v>64738.09</v>
      </c>
      <c r="I380" s="18">
        <v>48056.73</v>
      </c>
      <c r="J380" s="18">
        <v>0</v>
      </c>
      <c r="K380" s="18">
        <v>112794.82</v>
      </c>
      <c r="L380" s="18">
        <v>519.79999999999995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112794.82</v>
      </c>
      <c r="T380" s="18">
        <v>124330.25</v>
      </c>
      <c r="U380" s="18">
        <v>512.48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124842.73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f>VLOOKUP(E380,[1]Aplicado!$C$807:$AL$1391,36,0)</f>
        <v>0</v>
      </c>
      <c r="AU380" s="18">
        <f t="shared" si="5"/>
        <v>0</v>
      </c>
      <c r="AV380" s="18">
        <v>48576.53</v>
      </c>
      <c r="AW380" s="18">
        <v>124842.73</v>
      </c>
      <c r="AX380" s="19">
        <v>88</v>
      </c>
      <c r="AY380" s="19">
        <v>300</v>
      </c>
      <c r="AZ380" s="18">
        <v>482300</v>
      </c>
      <c r="BA380" s="18">
        <v>118151.39</v>
      </c>
      <c r="BB380" s="20">
        <v>90</v>
      </c>
      <c r="BC380" s="20">
        <v>85.919715375333297</v>
      </c>
      <c r="BD380" s="20">
        <v>9.5</v>
      </c>
      <c r="BE380" s="20"/>
      <c r="BF380" s="16" t="s">
        <v>366</v>
      </c>
      <c r="BG380" s="13"/>
      <c r="BH380" s="16" t="s">
        <v>367</v>
      </c>
      <c r="BI380" s="16" t="s">
        <v>573</v>
      </c>
      <c r="BJ380" s="16" t="s">
        <v>577</v>
      </c>
      <c r="BK380" s="16" t="s">
        <v>356</v>
      </c>
      <c r="BL380" s="14" t="s">
        <v>2</v>
      </c>
      <c r="BM380" s="20">
        <v>915671.50701496005</v>
      </c>
      <c r="BN380" s="14" t="s">
        <v>254</v>
      </c>
      <c r="BO380" s="20"/>
      <c r="BP380" s="21">
        <v>38884</v>
      </c>
      <c r="BQ380" s="21">
        <v>48009</v>
      </c>
      <c r="BR380" s="20">
        <v>51358.720000000001</v>
      </c>
      <c r="BS380" s="20">
        <v>82.05</v>
      </c>
      <c r="BT380" s="20">
        <v>28.67</v>
      </c>
    </row>
    <row r="381" spans="1:72" s="1" customFormat="1" ht="18.2" customHeight="1" x14ac:dyDescent="0.15">
      <c r="A381" s="4">
        <v>379</v>
      </c>
      <c r="B381" s="5" t="s">
        <v>27</v>
      </c>
      <c r="C381" s="5" t="s">
        <v>0</v>
      </c>
      <c r="D381" s="6">
        <v>45383</v>
      </c>
      <c r="E381" s="7" t="s">
        <v>65</v>
      </c>
      <c r="F381" s="8">
        <v>177</v>
      </c>
      <c r="G381" s="8">
        <v>176</v>
      </c>
      <c r="H381" s="9">
        <v>53897.24</v>
      </c>
      <c r="I381" s="9">
        <v>172001.36</v>
      </c>
      <c r="J381" s="9">
        <v>0</v>
      </c>
      <c r="K381" s="9">
        <v>225898.6</v>
      </c>
      <c r="L381" s="9">
        <v>1799.86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225898.6</v>
      </c>
      <c r="T381" s="9">
        <v>221270.75</v>
      </c>
      <c r="U381" s="9">
        <v>422.09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221692.84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f>VLOOKUP(E381,[1]Aplicado!$C$807:$AL$1391,36,0)</f>
        <v>0</v>
      </c>
      <c r="AU381" s="9">
        <f t="shared" si="5"/>
        <v>0</v>
      </c>
      <c r="AV381" s="9">
        <v>173801.22</v>
      </c>
      <c r="AW381" s="9">
        <v>221692.84</v>
      </c>
      <c r="AX381" s="10">
        <v>27</v>
      </c>
      <c r="AY381" s="10">
        <v>240</v>
      </c>
      <c r="AZ381" s="9">
        <v>980000</v>
      </c>
      <c r="BA381" s="9">
        <v>240052.39</v>
      </c>
      <c r="BB381" s="11">
        <v>89.99</v>
      </c>
      <c r="BC381" s="11">
        <v>84.684076730083802</v>
      </c>
      <c r="BD381" s="11">
        <v>9.4</v>
      </c>
      <c r="BE381" s="11"/>
      <c r="BF381" s="7" t="s">
        <v>352</v>
      </c>
      <c r="BG381" s="4"/>
      <c r="BH381" s="7" t="s">
        <v>363</v>
      </c>
      <c r="BI381" s="7" t="s">
        <v>641</v>
      </c>
      <c r="BJ381" s="7" t="s">
        <v>411</v>
      </c>
      <c r="BK381" s="7" t="s">
        <v>356</v>
      </c>
      <c r="BL381" s="5" t="s">
        <v>2</v>
      </c>
      <c r="BM381" s="11">
        <v>1833851.1599608001</v>
      </c>
      <c r="BN381" s="5" t="s">
        <v>254</v>
      </c>
      <c r="BO381" s="11"/>
      <c r="BP381" s="12">
        <v>38888</v>
      </c>
      <c r="BQ381" s="12">
        <v>46188</v>
      </c>
      <c r="BR381" s="11">
        <v>98831.31</v>
      </c>
      <c r="BS381" s="11">
        <v>88.04</v>
      </c>
      <c r="BT381" s="11">
        <v>28.67</v>
      </c>
    </row>
    <row r="382" spans="1:72" s="1" customFormat="1" ht="18.2" customHeight="1" x14ac:dyDescent="0.15">
      <c r="A382" s="13">
        <v>380</v>
      </c>
      <c r="B382" s="14" t="s">
        <v>27</v>
      </c>
      <c r="C382" s="14" t="s">
        <v>0</v>
      </c>
      <c r="D382" s="15">
        <v>45383</v>
      </c>
      <c r="E382" s="16" t="s">
        <v>86</v>
      </c>
      <c r="F382" s="17">
        <v>160</v>
      </c>
      <c r="G382" s="17">
        <v>159</v>
      </c>
      <c r="H382" s="18">
        <v>37918.980000000003</v>
      </c>
      <c r="I382" s="18">
        <v>27566.400000000001</v>
      </c>
      <c r="J382" s="18">
        <v>0</v>
      </c>
      <c r="K382" s="18">
        <v>65485.38</v>
      </c>
      <c r="L382" s="18">
        <v>304.5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65485.38</v>
      </c>
      <c r="T382" s="18">
        <v>69178.59</v>
      </c>
      <c r="U382" s="18">
        <v>300.17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69478.759999999995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f>VLOOKUP(E382,[1]Aplicado!$C$807:$AL$1391,36,0)</f>
        <v>0</v>
      </c>
      <c r="AU382" s="18">
        <f t="shared" si="5"/>
        <v>0</v>
      </c>
      <c r="AV382" s="18">
        <v>27870.9</v>
      </c>
      <c r="AW382" s="18">
        <v>69478.759999999995</v>
      </c>
      <c r="AX382" s="19">
        <v>87</v>
      </c>
      <c r="AY382" s="19">
        <v>300</v>
      </c>
      <c r="AZ382" s="18">
        <v>282551.84000000003</v>
      </c>
      <c r="BA382" s="18">
        <v>69208.160000000003</v>
      </c>
      <c r="BB382" s="20">
        <v>90</v>
      </c>
      <c r="BC382" s="20">
        <v>85.158804973286394</v>
      </c>
      <c r="BD382" s="20">
        <v>9.5</v>
      </c>
      <c r="BE382" s="20"/>
      <c r="BF382" s="16" t="s">
        <v>352</v>
      </c>
      <c r="BG382" s="13"/>
      <c r="BH382" s="16" t="s">
        <v>367</v>
      </c>
      <c r="BI382" s="16" t="s">
        <v>573</v>
      </c>
      <c r="BJ382" s="16" t="s">
        <v>577</v>
      </c>
      <c r="BK382" s="16" t="s">
        <v>356</v>
      </c>
      <c r="BL382" s="14" t="s">
        <v>2</v>
      </c>
      <c r="BM382" s="20">
        <v>531612.14843063999</v>
      </c>
      <c r="BN382" s="14" t="s">
        <v>254</v>
      </c>
      <c r="BO382" s="20"/>
      <c r="BP382" s="21">
        <v>38890</v>
      </c>
      <c r="BQ382" s="21">
        <v>48015</v>
      </c>
      <c r="BR382" s="20">
        <v>32232.34</v>
      </c>
      <c r="BS382" s="20">
        <v>48.06</v>
      </c>
      <c r="BT382" s="20">
        <v>28.67</v>
      </c>
    </row>
    <row r="383" spans="1:72" s="1" customFormat="1" ht="18.2" customHeight="1" x14ac:dyDescent="0.15">
      <c r="A383" s="4">
        <v>381</v>
      </c>
      <c r="B383" s="5" t="s">
        <v>27</v>
      </c>
      <c r="C383" s="5" t="s">
        <v>0</v>
      </c>
      <c r="D383" s="6">
        <v>45383</v>
      </c>
      <c r="E383" s="7" t="s">
        <v>12</v>
      </c>
      <c r="F383" s="8">
        <v>149</v>
      </c>
      <c r="G383" s="8">
        <v>148</v>
      </c>
      <c r="H383" s="9">
        <v>42710.07</v>
      </c>
      <c r="I383" s="9">
        <v>29936.02</v>
      </c>
      <c r="J383" s="9">
        <v>0</v>
      </c>
      <c r="K383" s="9">
        <v>72646.09</v>
      </c>
      <c r="L383" s="9">
        <v>342.95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72646.09</v>
      </c>
      <c r="T383" s="9">
        <v>71537.919999999998</v>
      </c>
      <c r="U383" s="9">
        <v>338.1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71876.02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f>VLOOKUP(E383,[1]Aplicado!$C$807:$AL$1391,36,0)</f>
        <v>0</v>
      </c>
      <c r="AU383" s="9">
        <f t="shared" si="5"/>
        <v>0</v>
      </c>
      <c r="AV383" s="9">
        <v>30278.97</v>
      </c>
      <c r="AW383" s="9">
        <v>71876.02</v>
      </c>
      <c r="AX383" s="10">
        <v>87</v>
      </c>
      <c r="AY383" s="10">
        <v>300</v>
      </c>
      <c r="AZ383" s="9">
        <v>318243.8</v>
      </c>
      <c r="BA383" s="9">
        <v>77950.539999999994</v>
      </c>
      <c r="BB383" s="11">
        <v>90</v>
      </c>
      <c r="BC383" s="11">
        <v>83.8755972697559</v>
      </c>
      <c r="BD383" s="11">
        <v>9.5</v>
      </c>
      <c r="BE383" s="11"/>
      <c r="BF383" s="7" t="s">
        <v>366</v>
      </c>
      <c r="BG383" s="4"/>
      <c r="BH383" s="7" t="s">
        <v>367</v>
      </c>
      <c r="BI383" s="7" t="s">
        <v>573</v>
      </c>
      <c r="BJ383" s="7" t="s">
        <v>577</v>
      </c>
      <c r="BK383" s="7" t="s">
        <v>356</v>
      </c>
      <c r="BL383" s="5" t="s">
        <v>2</v>
      </c>
      <c r="BM383" s="11">
        <v>589742.99271052005</v>
      </c>
      <c r="BN383" s="5" t="s">
        <v>254</v>
      </c>
      <c r="BO383" s="11"/>
      <c r="BP383" s="12">
        <v>38890</v>
      </c>
      <c r="BQ383" s="12">
        <v>48015</v>
      </c>
      <c r="BR383" s="11">
        <v>32235.42</v>
      </c>
      <c r="BS383" s="11">
        <v>54.13</v>
      </c>
      <c r="BT383" s="11">
        <v>28.67</v>
      </c>
    </row>
    <row r="384" spans="1:72" s="1" customFormat="1" ht="18.2" customHeight="1" x14ac:dyDescent="0.15">
      <c r="A384" s="13">
        <v>382</v>
      </c>
      <c r="B384" s="14" t="s">
        <v>27</v>
      </c>
      <c r="C384" s="14" t="s">
        <v>0</v>
      </c>
      <c r="D384" s="15">
        <v>45383</v>
      </c>
      <c r="E384" s="16" t="s">
        <v>13</v>
      </c>
      <c r="F384" s="17">
        <v>119</v>
      </c>
      <c r="G384" s="17">
        <v>118</v>
      </c>
      <c r="H384" s="18">
        <v>24564.29</v>
      </c>
      <c r="I384" s="18">
        <v>64100.959999999999</v>
      </c>
      <c r="J384" s="18">
        <v>0</v>
      </c>
      <c r="K384" s="18">
        <v>88665.25</v>
      </c>
      <c r="L384" s="18">
        <v>837.72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88665.25</v>
      </c>
      <c r="T384" s="18">
        <v>57711.49</v>
      </c>
      <c r="U384" s="18">
        <v>194.42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57905.91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f>VLOOKUP(E384,[1]Aplicado!$C$807:$AL$1391,36,0)</f>
        <v>0</v>
      </c>
      <c r="AU384" s="18">
        <f t="shared" si="5"/>
        <v>0</v>
      </c>
      <c r="AV384" s="18">
        <v>64938.68</v>
      </c>
      <c r="AW384" s="18">
        <v>57905.91</v>
      </c>
      <c r="AX384" s="19">
        <v>27</v>
      </c>
      <c r="AY384" s="19">
        <v>300</v>
      </c>
      <c r="AZ384" s="18">
        <v>482300</v>
      </c>
      <c r="BA384" s="18">
        <v>118134.41</v>
      </c>
      <c r="BB384" s="20">
        <v>89.99</v>
      </c>
      <c r="BC384" s="20">
        <v>67.541589681617694</v>
      </c>
      <c r="BD384" s="20">
        <v>9.5</v>
      </c>
      <c r="BE384" s="20"/>
      <c r="BF384" s="16" t="s">
        <v>352</v>
      </c>
      <c r="BG384" s="13"/>
      <c r="BH384" s="16" t="s">
        <v>367</v>
      </c>
      <c r="BI384" s="16" t="s">
        <v>573</v>
      </c>
      <c r="BJ384" s="16" t="s">
        <v>577</v>
      </c>
      <c r="BK384" s="16" t="s">
        <v>356</v>
      </c>
      <c r="BL384" s="14" t="s">
        <v>2</v>
      </c>
      <c r="BM384" s="20">
        <v>719786.982127</v>
      </c>
      <c r="BN384" s="14" t="s">
        <v>254</v>
      </c>
      <c r="BO384" s="20"/>
      <c r="BP384" s="21">
        <v>38890</v>
      </c>
      <c r="BQ384" s="21">
        <v>48015</v>
      </c>
      <c r="BR384" s="20">
        <v>33738.76</v>
      </c>
      <c r="BS384" s="20">
        <v>82.04</v>
      </c>
      <c r="BT384" s="20">
        <v>28.67</v>
      </c>
    </row>
    <row r="385" spans="1:72" s="1" customFormat="1" ht="18.2" customHeight="1" x14ac:dyDescent="0.15">
      <c r="A385" s="4">
        <v>383</v>
      </c>
      <c r="B385" s="5" t="s">
        <v>27</v>
      </c>
      <c r="C385" s="5" t="s">
        <v>0</v>
      </c>
      <c r="D385" s="6">
        <v>45383</v>
      </c>
      <c r="E385" s="7" t="s">
        <v>80</v>
      </c>
      <c r="F385" s="8">
        <v>159</v>
      </c>
      <c r="G385" s="8">
        <v>158</v>
      </c>
      <c r="H385" s="9">
        <v>45323.839999999997</v>
      </c>
      <c r="I385" s="9">
        <v>32843.72</v>
      </c>
      <c r="J385" s="9">
        <v>0</v>
      </c>
      <c r="K385" s="9">
        <v>78167.56</v>
      </c>
      <c r="L385" s="9">
        <v>363.93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78167.56</v>
      </c>
      <c r="T385" s="9">
        <v>82066.100000000006</v>
      </c>
      <c r="U385" s="9">
        <v>358.79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82424.89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f>VLOOKUP(E385,[1]Aplicado!$C$807:$AL$1391,36,0)</f>
        <v>0</v>
      </c>
      <c r="AU385" s="9">
        <f t="shared" si="5"/>
        <v>0</v>
      </c>
      <c r="AV385" s="9">
        <v>33207.65</v>
      </c>
      <c r="AW385" s="9">
        <v>82424.89</v>
      </c>
      <c r="AX385" s="10">
        <v>87</v>
      </c>
      <c r="AY385" s="10">
        <v>300</v>
      </c>
      <c r="AZ385" s="9">
        <v>437301.4</v>
      </c>
      <c r="BA385" s="9">
        <v>82720</v>
      </c>
      <c r="BB385" s="11">
        <v>69.5</v>
      </c>
      <c r="BC385" s="11">
        <v>65.675113878143094</v>
      </c>
      <c r="BD385" s="11">
        <v>9.5</v>
      </c>
      <c r="BE385" s="11"/>
      <c r="BF385" s="7" t="s">
        <v>366</v>
      </c>
      <c r="BG385" s="4"/>
      <c r="BH385" s="7" t="s">
        <v>440</v>
      </c>
      <c r="BI385" s="7" t="s">
        <v>582</v>
      </c>
      <c r="BJ385" s="7" t="s">
        <v>642</v>
      </c>
      <c r="BK385" s="7" t="s">
        <v>356</v>
      </c>
      <c r="BL385" s="5" t="s">
        <v>2</v>
      </c>
      <c r="BM385" s="11">
        <v>634566.44077167998</v>
      </c>
      <c r="BN385" s="5" t="s">
        <v>254</v>
      </c>
      <c r="BO385" s="11"/>
      <c r="BP385" s="12">
        <v>38891</v>
      </c>
      <c r="BQ385" s="12">
        <v>48016</v>
      </c>
      <c r="BR385" s="11">
        <v>37487.71</v>
      </c>
      <c r="BS385" s="11">
        <v>57.44</v>
      </c>
      <c r="BT385" s="11">
        <v>28.7</v>
      </c>
    </row>
    <row r="386" spans="1:72" s="1" customFormat="1" ht="18.2" customHeight="1" x14ac:dyDescent="0.15">
      <c r="A386" s="13">
        <v>384</v>
      </c>
      <c r="B386" s="14" t="s">
        <v>27</v>
      </c>
      <c r="C386" s="14" t="s">
        <v>0</v>
      </c>
      <c r="D386" s="15">
        <v>45383</v>
      </c>
      <c r="E386" s="16" t="s">
        <v>62</v>
      </c>
      <c r="F386" s="17">
        <v>165</v>
      </c>
      <c r="G386" s="17">
        <v>164</v>
      </c>
      <c r="H386" s="18">
        <v>78668.62</v>
      </c>
      <c r="I386" s="18">
        <v>58612.11</v>
      </c>
      <c r="J386" s="18">
        <v>0</v>
      </c>
      <c r="K386" s="18">
        <v>137280.73000000001</v>
      </c>
      <c r="L386" s="18">
        <v>634.23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137280.73000000001</v>
      </c>
      <c r="T386" s="18">
        <v>146644.62</v>
      </c>
      <c r="U386" s="18">
        <v>616.20000000000005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147260.82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f>VLOOKUP(E386,[1]Aplicado!$C$807:$AL$1391,36,0)</f>
        <v>0</v>
      </c>
      <c r="AU386" s="18">
        <f t="shared" si="5"/>
        <v>0</v>
      </c>
      <c r="AV386" s="18">
        <v>59246.34</v>
      </c>
      <c r="AW386" s="18">
        <v>147260.82</v>
      </c>
      <c r="AX386" s="19">
        <v>87</v>
      </c>
      <c r="AY386" s="19">
        <v>300</v>
      </c>
      <c r="AZ386" s="18">
        <v>610500</v>
      </c>
      <c r="BA386" s="18">
        <v>144265.39000000001</v>
      </c>
      <c r="BB386" s="20">
        <v>86.82</v>
      </c>
      <c r="BC386" s="20">
        <v>82.616578921666502</v>
      </c>
      <c r="BD386" s="20">
        <v>9.4</v>
      </c>
      <c r="BE386" s="20"/>
      <c r="BF386" s="16" t="s">
        <v>352</v>
      </c>
      <c r="BG386" s="13"/>
      <c r="BH386" s="16" t="s">
        <v>422</v>
      </c>
      <c r="BI386" s="16" t="s">
        <v>423</v>
      </c>
      <c r="BJ386" s="16" t="s">
        <v>643</v>
      </c>
      <c r="BK386" s="16" t="s">
        <v>356</v>
      </c>
      <c r="BL386" s="14" t="s">
        <v>2</v>
      </c>
      <c r="BM386" s="20">
        <v>1114448.8100004401</v>
      </c>
      <c r="BN386" s="14" t="s">
        <v>254</v>
      </c>
      <c r="BO386" s="20"/>
      <c r="BP386" s="21">
        <v>38890</v>
      </c>
      <c r="BQ386" s="21">
        <v>48015</v>
      </c>
      <c r="BR386" s="20">
        <v>52219.99</v>
      </c>
      <c r="BS386" s="20">
        <v>55.24</v>
      </c>
      <c r="BT386" s="20">
        <v>28.7</v>
      </c>
    </row>
    <row r="387" spans="1:72" s="1" customFormat="1" ht="18.2" customHeight="1" x14ac:dyDescent="0.15">
      <c r="A387" s="4">
        <v>385</v>
      </c>
      <c r="B387" s="5" t="s">
        <v>27</v>
      </c>
      <c r="C387" s="5" t="s">
        <v>0</v>
      </c>
      <c r="D387" s="6">
        <v>45383</v>
      </c>
      <c r="E387" s="7" t="s">
        <v>69</v>
      </c>
      <c r="F387" s="8">
        <v>133</v>
      </c>
      <c r="G387" s="8">
        <v>132</v>
      </c>
      <c r="H387" s="9">
        <v>35989.120000000003</v>
      </c>
      <c r="I387" s="9">
        <v>103293.43</v>
      </c>
      <c r="J387" s="9">
        <v>0</v>
      </c>
      <c r="K387" s="9">
        <v>139282.54999999999</v>
      </c>
      <c r="L387" s="9">
        <v>1253.22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139282.54999999999</v>
      </c>
      <c r="T387" s="9">
        <v>100498.49</v>
      </c>
      <c r="U387" s="9">
        <v>281.83999999999997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100780.33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f>VLOOKUP(E387,[1]Aplicado!$C$807:$AL$1391,36,0)</f>
        <v>0</v>
      </c>
      <c r="AU387" s="9">
        <f t="shared" ref="AU387:AU450" si="6">AR387-AS387-AT387+AQ387+AP387+AO387+AM387+AJ387+AI387+AH387+AG387+AB387+X387+W387+R387+Q387+P387+O387-J387+AF387</f>
        <v>0</v>
      </c>
      <c r="AV387" s="9">
        <v>104546.65</v>
      </c>
      <c r="AW387" s="9">
        <v>100780.33</v>
      </c>
      <c r="AX387" s="10">
        <v>26</v>
      </c>
      <c r="AY387" s="10">
        <v>240</v>
      </c>
      <c r="AZ387" s="9">
        <v>680000</v>
      </c>
      <c r="BA387" s="9">
        <v>165842.47</v>
      </c>
      <c r="BB387" s="11">
        <v>89.99</v>
      </c>
      <c r="BC387" s="11">
        <v>75.577966696347403</v>
      </c>
      <c r="BD387" s="11">
        <v>9.4</v>
      </c>
      <c r="BE387" s="11"/>
      <c r="BF387" s="7" t="s">
        <v>352</v>
      </c>
      <c r="BG387" s="4"/>
      <c r="BH387" s="7" t="s">
        <v>363</v>
      </c>
      <c r="BI387" s="7" t="s">
        <v>486</v>
      </c>
      <c r="BJ387" s="7" t="s">
        <v>644</v>
      </c>
      <c r="BK387" s="7" t="s">
        <v>356</v>
      </c>
      <c r="BL387" s="5" t="s">
        <v>2</v>
      </c>
      <c r="BM387" s="11">
        <v>1130699.6408114</v>
      </c>
      <c r="BN387" s="5" t="s">
        <v>254</v>
      </c>
      <c r="BO387" s="11"/>
      <c r="BP387" s="12">
        <v>38863</v>
      </c>
      <c r="BQ387" s="12">
        <v>46163</v>
      </c>
      <c r="BR387" s="11">
        <v>52507.53</v>
      </c>
      <c r="BS387" s="11">
        <v>60.83</v>
      </c>
      <c r="BT387" s="11">
        <v>28.54</v>
      </c>
    </row>
    <row r="388" spans="1:72" s="1" customFormat="1" ht="18.2" customHeight="1" x14ac:dyDescent="0.15">
      <c r="A388" s="13">
        <v>386</v>
      </c>
      <c r="B388" s="14" t="s">
        <v>27</v>
      </c>
      <c r="C388" s="14" t="s">
        <v>0</v>
      </c>
      <c r="D388" s="15">
        <v>45383</v>
      </c>
      <c r="E388" s="16" t="s">
        <v>64</v>
      </c>
      <c r="F388" s="17">
        <v>179</v>
      </c>
      <c r="G388" s="17">
        <v>178</v>
      </c>
      <c r="H388" s="18">
        <v>54066.21</v>
      </c>
      <c r="I388" s="18">
        <v>41466</v>
      </c>
      <c r="J388" s="18">
        <v>0</v>
      </c>
      <c r="K388" s="18">
        <v>95532.21</v>
      </c>
      <c r="L388" s="18">
        <v>434.16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95532.21</v>
      </c>
      <c r="T388" s="18">
        <v>112237.3</v>
      </c>
      <c r="U388" s="18">
        <v>428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112665.3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f>VLOOKUP(E388,[1]Aplicado!$C$807:$AL$1391,36,0)</f>
        <v>0</v>
      </c>
      <c r="AU388" s="18">
        <f t="shared" si="6"/>
        <v>0</v>
      </c>
      <c r="AV388" s="18">
        <v>41900.160000000003</v>
      </c>
      <c r="AW388" s="18">
        <v>112665.3</v>
      </c>
      <c r="AX388" s="19">
        <v>87</v>
      </c>
      <c r="AY388" s="19">
        <v>300</v>
      </c>
      <c r="AZ388" s="18">
        <v>403000</v>
      </c>
      <c r="BA388" s="18">
        <v>98679.43</v>
      </c>
      <c r="BB388" s="20">
        <v>89.99</v>
      </c>
      <c r="BC388" s="20">
        <v>87.119915243734198</v>
      </c>
      <c r="BD388" s="20">
        <v>9.5</v>
      </c>
      <c r="BE388" s="20"/>
      <c r="BF388" s="16" t="s">
        <v>366</v>
      </c>
      <c r="BG388" s="13"/>
      <c r="BH388" s="16" t="s">
        <v>395</v>
      </c>
      <c r="BI388" s="16" t="s">
        <v>396</v>
      </c>
      <c r="BJ388" s="16" t="s">
        <v>636</v>
      </c>
      <c r="BK388" s="16" t="s">
        <v>356</v>
      </c>
      <c r="BL388" s="14" t="s">
        <v>2</v>
      </c>
      <c r="BM388" s="20">
        <v>775533.15568187996</v>
      </c>
      <c r="BN388" s="14" t="s">
        <v>254</v>
      </c>
      <c r="BO388" s="20"/>
      <c r="BP388" s="21">
        <v>38898</v>
      </c>
      <c r="BQ388" s="21">
        <v>48023</v>
      </c>
      <c r="BR388" s="20">
        <v>47947.82</v>
      </c>
      <c r="BS388" s="20">
        <v>68.53</v>
      </c>
      <c r="BT388" s="20">
        <v>28.66</v>
      </c>
    </row>
    <row r="389" spans="1:72" s="1" customFormat="1" ht="18.2" customHeight="1" x14ac:dyDescent="0.15">
      <c r="A389" s="4">
        <v>387</v>
      </c>
      <c r="B389" s="5" t="s">
        <v>27</v>
      </c>
      <c r="C389" s="5" t="s">
        <v>0</v>
      </c>
      <c r="D389" s="6">
        <v>45383</v>
      </c>
      <c r="E389" s="7" t="s">
        <v>648</v>
      </c>
      <c r="F389" s="8">
        <v>0</v>
      </c>
      <c r="G389" s="8">
        <v>0</v>
      </c>
      <c r="H389" s="9">
        <v>55479.41</v>
      </c>
      <c r="I389" s="9">
        <v>0</v>
      </c>
      <c r="J389" s="9">
        <v>0</v>
      </c>
      <c r="K389" s="9">
        <v>55479.41</v>
      </c>
      <c r="L389" s="9">
        <v>441.48</v>
      </c>
      <c r="M389" s="9">
        <v>0</v>
      </c>
      <c r="N389" s="9">
        <v>0</v>
      </c>
      <c r="O389" s="9">
        <v>0</v>
      </c>
      <c r="P389" s="9">
        <v>441.48</v>
      </c>
      <c r="Q389" s="9">
        <v>0</v>
      </c>
      <c r="R389" s="9">
        <v>0</v>
      </c>
      <c r="S389" s="9">
        <v>55037.93</v>
      </c>
      <c r="T389" s="9">
        <v>0</v>
      </c>
      <c r="U389" s="9">
        <v>439.21</v>
      </c>
      <c r="V389" s="9">
        <v>0</v>
      </c>
      <c r="W389" s="9">
        <v>0</v>
      </c>
      <c r="X389" s="9">
        <v>439.21</v>
      </c>
      <c r="Y389" s="9">
        <v>0</v>
      </c>
      <c r="Z389" s="9">
        <v>0</v>
      </c>
      <c r="AA389" s="9">
        <v>0</v>
      </c>
      <c r="AB389" s="9">
        <v>70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47.53</v>
      </c>
      <c r="AI389" s="9">
        <v>131.58000000000001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4.5578E-2</v>
      </c>
      <c r="AT389" s="9">
        <f>VLOOKUP(E389,[1]Aplicado!$C$807:$AL$1391,36,0)</f>
        <v>0</v>
      </c>
      <c r="AU389" s="9">
        <f t="shared" si="6"/>
        <v>1129.754422</v>
      </c>
      <c r="AV389" s="9">
        <v>0</v>
      </c>
      <c r="AW389" s="9">
        <v>0</v>
      </c>
      <c r="AX389" s="10">
        <v>88</v>
      </c>
      <c r="AY389" s="10">
        <v>300</v>
      </c>
      <c r="AZ389" s="9">
        <v>439000</v>
      </c>
      <c r="BA389" s="9">
        <v>100800</v>
      </c>
      <c r="BB389" s="11">
        <v>84.49</v>
      </c>
      <c r="BC389" s="11">
        <v>46.132487159722203</v>
      </c>
      <c r="BD389" s="11">
        <v>9.5</v>
      </c>
      <c r="BE389" s="11"/>
      <c r="BF389" s="7" t="s">
        <v>352</v>
      </c>
      <c r="BG389" s="4"/>
      <c r="BH389" s="7" t="s">
        <v>395</v>
      </c>
      <c r="BI389" s="7" t="s">
        <v>396</v>
      </c>
      <c r="BJ389" s="7" t="s">
        <v>649</v>
      </c>
      <c r="BK389" s="7" t="s">
        <v>1</v>
      </c>
      <c r="BL389" s="5" t="s">
        <v>2</v>
      </c>
      <c r="BM389" s="11">
        <v>446799.45680203999</v>
      </c>
      <c r="BN389" s="5" t="s">
        <v>254</v>
      </c>
      <c r="BO389" s="11"/>
      <c r="BP389" s="12">
        <v>38903</v>
      </c>
      <c r="BQ389" s="12">
        <v>48028</v>
      </c>
      <c r="BR389" s="11">
        <v>0</v>
      </c>
      <c r="BS389" s="11">
        <v>70</v>
      </c>
      <c r="BT389" s="11">
        <v>0</v>
      </c>
    </row>
    <row r="390" spans="1:72" s="1" customFormat="1" ht="18.2" customHeight="1" x14ac:dyDescent="0.15">
      <c r="A390" s="13">
        <v>388</v>
      </c>
      <c r="B390" s="14" t="s">
        <v>27</v>
      </c>
      <c r="C390" s="14" t="s">
        <v>0</v>
      </c>
      <c r="D390" s="15">
        <v>45383</v>
      </c>
      <c r="E390" s="16" t="s">
        <v>74</v>
      </c>
      <c r="F390" s="17">
        <v>167</v>
      </c>
      <c r="G390" s="17">
        <v>166</v>
      </c>
      <c r="H390" s="18">
        <v>47855.39</v>
      </c>
      <c r="I390" s="18">
        <v>34968.839999999997</v>
      </c>
      <c r="J390" s="18">
        <v>0</v>
      </c>
      <c r="K390" s="18">
        <v>82824.23</v>
      </c>
      <c r="L390" s="18">
        <v>378.24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82824.23</v>
      </c>
      <c r="T390" s="18">
        <v>91459.08</v>
      </c>
      <c r="U390" s="18">
        <v>378.83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91837.91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f>VLOOKUP(E390,[1]Aplicado!$C$807:$AL$1391,36,0)</f>
        <v>0</v>
      </c>
      <c r="AU390" s="18">
        <f t="shared" si="6"/>
        <v>0</v>
      </c>
      <c r="AV390" s="18">
        <v>35347.08</v>
      </c>
      <c r="AW390" s="18">
        <v>91837.91</v>
      </c>
      <c r="AX390" s="19">
        <v>88</v>
      </c>
      <c r="AY390" s="19">
        <v>300</v>
      </c>
      <c r="AZ390" s="18">
        <v>354000</v>
      </c>
      <c r="BA390" s="18">
        <v>86651.46</v>
      </c>
      <c r="BB390" s="20">
        <v>89.99</v>
      </c>
      <c r="BC390" s="20">
        <v>86.015313044927296</v>
      </c>
      <c r="BD390" s="20">
        <v>9.5</v>
      </c>
      <c r="BE390" s="20"/>
      <c r="BF390" s="16" t="s">
        <v>366</v>
      </c>
      <c r="BG390" s="13"/>
      <c r="BH390" s="16" t="s">
        <v>367</v>
      </c>
      <c r="BI390" s="16" t="s">
        <v>573</v>
      </c>
      <c r="BJ390" s="16" t="s">
        <v>577</v>
      </c>
      <c r="BK390" s="16" t="s">
        <v>356</v>
      </c>
      <c r="BL390" s="14" t="s">
        <v>2</v>
      </c>
      <c r="BM390" s="20">
        <v>672369.41821844003</v>
      </c>
      <c r="BN390" s="14" t="s">
        <v>254</v>
      </c>
      <c r="BO390" s="20"/>
      <c r="BP390" s="21">
        <v>38905</v>
      </c>
      <c r="BQ390" s="21">
        <v>48030</v>
      </c>
      <c r="BR390" s="20">
        <v>40236.089999999997</v>
      </c>
      <c r="BS390" s="20">
        <v>60.17</v>
      </c>
      <c r="BT390" s="20">
        <v>28.65</v>
      </c>
    </row>
    <row r="391" spans="1:72" s="1" customFormat="1" ht="18.2" customHeight="1" x14ac:dyDescent="0.15">
      <c r="A391" s="4">
        <v>389</v>
      </c>
      <c r="B391" s="5" t="s">
        <v>27</v>
      </c>
      <c r="C391" s="5" t="s">
        <v>0</v>
      </c>
      <c r="D391" s="6">
        <v>45383</v>
      </c>
      <c r="E391" s="7" t="s">
        <v>650</v>
      </c>
      <c r="F391" s="8">
        <v>0</v>
      </c>
      <c r="G391" s="8">
        <v>0</v>
      </c>
      <c r="H391" s="9">
        <v>45249.82</v>
      </c>
      <c r="I391" s="9">
        <v>0</v>
      </c>
      <c r="J391" s="9">
        <v>0.3</v>
      </c>
      <c r="K391" s="9">
        <v>45249.82</v>
      </c>
      <c r="L391" s="9">
        <v>358.21</v>
      </c>
      <c r="M391" s="9">
        <v>0</v>
      </c>
      <c r="N391" s="9">
        <v>0</v>
      </c>
      <c r="O391" s="9">
        <v>0</v>
      </c>
      <c r="P391" s="9">
        <v>358.21</v>
      </c>
      <c r="Q391" s="9">
        <v>0</v>
      </c>
      <c r="R391" s="9">
        <v>0</v>
      </c>
      <c r="S391" s="9">
        <v>44891.61</v>
      </c>
      <c r="T391" s="9">
        <v>0</v>
      </c>
      <c r="U391" s="9">
        <v>358.23</v>
      </c>
      <c r="V391" s="9">
        <v>0</v>
      </c>
      <c r="W391" s="9">
        <v>0</v>
      </c>
      <c r="X391" s="9">
        <v>358.23</v>
      </c>
      <c r="Y391" s="9">
        <v>0</v>
      </c>
      <c r="Z391" s="9">
        <v>0</v>
      </c>
      <c r="AA391" s="9">
        <v>0</v>
      </c>
      <c r="AB391" s="9">
        <v>56.95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38.67</v>
      </c>
      <c r="AI391" s="9">
        <v>105.89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8.3764000000000005E-2</v>
      </c>
      <c r="AT391" s="9">
        <f>VLOOKUP(E391,[1]Aplicado!$C$807:$AL$1391,36,0)</f>
        <v>0</v>
      </c>
      <c r="AU391" s="9">
        <f t="shared" si="6"/>
        <v>917.56623600000012</v>
      </c>
      <c r="AV391" s="9">
        <v>0</v>
      </c>
      <c r="AW391" s="9">
        <v>0</v>
      </c>
      <c r="AX391" s="10">
        <v>88</v>
      </c>
      <c r="AY391" s="10">
        <v>300</v>
      </c>
      <c r="AZ391" s="9">
        <v>335916</v>
      </c>
      <c r="BA391" s="9">
        <v>82000.679999999993</v>
      </c>
      <c r="BB391" s="11">
        <v>89.75</v>
      </c>
      <c r="BC391" s="11">
        <v>49.134007150916297</v>
      </c>
      <c r="BD391" s="11">
        <v>9.5</v>
      </c>
      <c r="BE391" s="11"/>
      <c r="BF391" s="7" t="s">
        <v>366</v>
      </c>
      <c r="BG391" s="4"/>
      <c r="BH391" s="7" t="s">
        <v>367</v>
      </c>
      <c r="BI391" s="7" t="s">
        <v>368</v>
      </c>
      <c r="BJ391" s="7" t="s">
        <v>370</v>
      </c>
      <c r="BK391" s="7" t="s">
        <v>1</v>
      </c>
      <c r="BL391" s="5" t="s">
        <v>2</v>
      </c>
      <c r="BM391" s="11">
        <v>364431.34694507997</v>
      </c>
      <c r="BN391" s="5" t="s">
        <v>254</v>
      </c>
      <c r="BO391" s="11"/>
      <c r="BP391" s="12">
        <v>38905</v>
      </c>
      <c r="BQ391" s="12">
        <v>48030</v>
      </c>
      <c r="BR391" s="11">
        <v>0</v>
      </c>
      <c r="BS391" s="11">
        <v>56.95</v>
      </c>
      <c r="BT391" s="11">
        <v>0</v>
      </c>
    </row>
    <row r="392" spans="1:72" s="1" customFormat="1" ht="18.2" customHeight="1" x14ac:dyDescent="0.15">
      <c r="A392" s="13">
        <v>390</v>
      </c>
      <c r="B392" s="14" t="s">
        <v>27</v>
      </c>
      <c r="C392" s="14" t="s">
        <v>0</v>
      </c>
      <c r="D392" s="15">
        <v>45383</v>
      </c>
      <c r="E392" s="16" t="s">
        <v>651</v>
      </c>
      <c r="F392" s="17">
        <v>17</v>
      </c>
      <c r="G392" s="17">
        <v>16</v>
      </c>
      <c r="H392" s="18">
        <v>64675.26</v>
      </c>
      <c r="I392" s="18">
        <v>8104.94</v>
      </c>
      <c r="J392" s="18">
        <v>0</v>
      </c>
      <c r="K392" s="18">
        <v>72780.2</v>
      </c>
      <c r="L392" s="18">
        <v>511.92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72780.2</v>
      </c>
      <c r="T392" s="18">
        <v>9297.61</v>
      </c>
      <c r="U392" s="18">
        <v>511.98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9809.59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8">
        <f>VLOOKUP(E392,[1]Aplicado!$C$807:$AL$1391,36,0)</f>
        <v>0</v>
      </c>
      <c r="AU392" s="18">
        <f t="shared" si="6"/>
        <v>0</v>
      </c>
      <c r="AV392" s="18">
        <v>8616.86</v>
      </c>
      <c r="AW392" s="18">
        <v>9809.59</v>
      </c>
      <c r="AX392" s="19">
        <v>88</v>
      </c>
      <c r="AY392" s="19">
        <v>300</v>
      </c>
      <c r="AZ392" s="18">
        <v>527000</v>
      </c>
      <c r="BA392" s="18">
        <v>117192</v>
      </c>
      <c r="BB392" s="20">
        <v>81.760000000000005</v>
      </c>
      <c r="BC392" s="20">
        <v>50.775728309099598</v>
      </c>
      <c r="BD392" s="20">
        <v>9.5</v>
      </c>
      <c r="BE392" s="20"/>
      <c r="BF392" s="16" t="s">
        <v>366</v>
      </c>
      <c r="BG392" s="13"/>
      <c r="BH392" s="16" t="s">
        <v>395</v>
      </c>
      <c r="BI392" s="16" t="s">
        <v>396</v>
      </c>
      <c r="BJ392" s="16" t="s">
        <v>649</v>
      </c>
      <c r="BK392" s="16" t="s">
        <v>356</v>
      </c>
      <c r="BL392" s="14" t="s">
        <v>2</v>
      </c>
      <c r="BM392" s="20">
        <v>590831.70144560002</v>
      </c>
      <c r="BN392" s="14" t="s">
        <v>254</v>
      </c>
      <c r="BO392" s="20"/>
      <c r="BP392" s="21">
        <v>38905</v>
      </c>
      <c r="BQ392" s="21">
        <v>48030</v>
      </c>
      <c r="BR392" s="20">
        <v>5776.74</v>
      </c>
      <c r="BS392" s="20">
        <v>81.38</v>
      </c>
      <c r="BT392" s="20">
        <v>28.67</v>
      </c>
    </row>
    <row r="393" spans="1:72" s="1" customFormat="1" ht="18.2" customHeight="1" x14ac:dyDescent="0.15">
      <c r="A393" s="4">
        <v>391</v>
      </c>
      <c r="B393" s="5" t="s">
        <v>27</v>
      </c>
      <c r="C393" s="5" t="s">
        <v>0</v>
      </c>
      <c r="D393" s="6">
        <v>45383</v>
      </c>
      <c r="E393" s="7" t="s">
        <v>75</v>
      </c>
      <c r="F393" s="8">
        <v>88</v>
      </c>
      <c r="G393" s="8">
        <v>87</v>
      </c>
      <c r="H393" s="9">
        <v>20215.189999999999</v>
      </c>
      <c r="I393" s="9">
        <v>40930.32</v>
      </c>
      <c r="J393" s="9">
        <v>0</v>
      </c>
      <c r="K393" s="9">
        <v>61145.51</v>
      </c>
      <c r="L393" s="9">
        <v>647.71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61145.51</v>
      </c>
      <c r="T393" s="9">
        <v>30143.43</v>
      </c>
      <c r="U393" s="9">
        <v>160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30303.43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f>VLOOKUP(E393,[1]Aplicado!$C$807:$AL$1391,36,0)</f>
        <v>0</v>
      </c>
      <c r="AU393" s="9">
        <f t="shared" si="6"/>
        <v>0</v>
      </c>
      <c r="AV393" s="9">
        <v>41578.03</v>
      </c>
      <c r="AW393" s="9">
        <v>30303.43</v>
      </c>
      <c r="AX393" s="10">
        <v>28</v>
      </c>
      <c r="AY393" s="10">
        <v>240</v>
      </c>
      <c r="AZ393" s="9">
        <v>354000</v>
      </c>
      <c r="BA393" s="9">
        <v>86651.46</v>
      </c>
      <c r="BB393" s="11">
        <v>89.99</v>
      </c>
      <c r="BC393" s="11">
        <v>63.501347177531699</v>
      </c>
      <c r="BD393" s="11">
        <v>9.5</v>
      </c>
      <c r="BE393" s="11"/>
      <c r="BF393" s="7" t="s">
        <v>352</v>
      </c>
      <c r="BG393" s="4"/>
      <c r="BH393" s="7" t="s">
        <v>367</v>
      </c>
      <c r="BI393" s="7" t="s">
        <v>573</v>
      </c>
      <c r="BJ393" s="7" t="s">
        <v>577</v>
      </c>
      <c r="BK393" s="7" t="s">
        <v>356</v>
      </c>
      <c r="BL393" s="5" t="s">
        <v>2</v>
      </c>
      <c r="BM393" s="11">
        <v>496380.96225427999</v>
      </c>
      <c r="BN393" s="5" t="s">
        <v>254</v>
      </c>
      <c r="BO393" s="11"/>
      <c r="BP393" s="12">
        <v>38905</v>
      </c>
      <c r="BQ393" s="12">
        <v>46205</v>
      </c>
      <c r="BR393" s="11">
        <v>22778.240000000002</v>
      </c>
      <c r="BS393" s="11">
        <v>57.36</v>
      </c>
      <c r="BT393" s="11">
        <v>28.63</v>
      </c>
    </row>
    <row r="394" spans="1:72" s="1" customFormat="1" ht="18.2" customHeight="1" x14ac:dyDescent="0.15">
      <c r="A394" s="13">
        <v>392</v>
      </c>
      <c r="B394" s="14" t="s">
        <v>27</v>
      </c>
      <c r="C394" s="14" t="s">
        <v>0</v>
      </c>
      <c r="D394" s="15">
        <v>45383</v>
      </c>
      <c r="E394" s="16" t="s">
        <v>85</v>
      </c>
      <c r="F394" s="17">
        <v>128</v>
      </c>
      <c r="G394" s="17">
        <v>127</v>
      </c>
      <c r="H394" s="18">
        <v>45284.84</v>
      </c>
      <c r="I394" s="18">
        <v>28731.06</v>
      </c>
      <c r="J394" s="18">
        <v>0</v>
      </c>
      <c r="K394" s="18">
        <v>74015.899999999994</v>
      </c>
      <c r="L394" s="18">
        <v>357.96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74015.899999999994</v>
      </c>
      <c r="T394" s="18">
        <v>62926.68</v>
      </c>
      <c r="U394" s="18">
        <v>358.48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63285.16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f>VLOOKUP(E394,[1]Aplicado!$C$807:$AL$1391,36,0)</f>
        <v>0</v>
      </c>
      <c r="AU394" s="18">
        <f t="shared" si="6"/>
        <v>0</v>
      </c>
      <c r="AV394" s="18">
        <v>29089.02</v>
      </c>
      <c r="AW394" s="18">
        <v>63285.16</v>
      </c>
      <c r="AX394" s="19">
        <v>88</v>
      </c>
      <c r="AY394" s="19">
        <v>300</v>
      </c>
      <c r="AZ394" s="18">
        <v>335916</v>
      </c>
      <c r="BA394" s="18">
        <v>82000.679999999993</v>
      </c>
      <c r="BB394" s="20">
        <v>89.75</v>
      </c>
      <c r="BC394" s="20">
        <v>81.010633387430502</v>
      </c>
      <c r="BD394" s="20">
        <v>9.5</v>
      </c>
      <c r="BE394" s="20"/>
      <c r="BF394" s="16" t="s">
        <v>352</v>
      </c>
      <c r="BG394" s="13"/>
      <c r="BH394" s="16" t="s">
        <v>367</v>
      </c>
      <c r="BI394" s="16" t="s">
        <v>368</v>
      </c>
      <c r="BJ394" s="16" t="s">
        <v>370</v>
      </c>
      <c r="BK394" s="16" t="s">
        <v>356</v>
      </c>
      <c r="BL394" s="14" t="s">
        <v>2</v>
      </c>
      <c r="BM394" s="20">
        <v>600863.14864519995</v>
      </c>
      <c r="BN394" s="14" t="s">
        <v>254</v>
      </c>
      <c r="BO394" s="20"/>
      <c r="BP394" s="21">
        <v>38905</v>
      </c>
      <c r="BQ394" s="21">
        <v>48030</v>
      </c>
      <c r="BR394" s="20">
        <v>27637.62</v>
      </c>
      <c r="BS394" s="20">
        <v>56.95</v>
      </c>
      <c r="BT394" s="20">
        <v>28.65</v>
      </c>
    </row>
    <row r="395" spans="1:72" s="1" customFormat="1" ht="18.2" customHeight="1" x14ac:dyDescent="0.15">
      <c r="A395" s="4">
        <v>393</v>
      </c>
      <c r="B395" s="5" t="s">
        <v>27</v>
      </c>
      <c r="C395" s="5" t="s">
        <v>0</v>
      </c>
      <c r="D395" s="6">
        <v>45383</v>
      </c>
      <c r="E395" s="7" t="s">
        <v>14</v>
      </c>
      <c r="F395" s="8">
        <v>166</v>
      </c>
      <c r="G395" s="8">
        <v>165</v>
      </c>
      <c r="H395" s="9">
        <v>47850.559999999998</v>
      </c>
      <c r="I395" s="9">
        <v>34860.86</v>
      </c>
      <c r="J395" s="9">
        <v>0</v>
      </c>
      <c r="K395" s="9">
        <v>82711.42</v>
      </c>
      <c r="L395" s="9">
        <v>378.16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82711.42</v>
      </c>
      <c r="T395" s="9">
        <v>90791.75</v>
      </c>
      <c r="U395" s="9">
        <v>378.8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91170.55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f>VLOOKUP(E395,[1]Aplicado!$C$807:$AL$1391,36,0)</f>
        <v>0</v>
      </c>
      <c r="AU395" s="9">
        <f t="shared" si="6"/>
        <v>0</v>
      </c>
      <c r="AV395" s="9">
        <v>35239.019999999997</v>
      </c>
      <c r="AW395" s="9">
        <v>91170.55</v>
      </c>
      <c r="AX395" s="10">
        <v>89</v>
      </c>
      <c r="AY395" s="10">
        <v>300</v>
      </c>
      <c r="AZ395" s="9">
        <v>354000</v>
      </c>
      <c r="BA395" s="9">
        <v>86639.28</v>
      </c>
      <c r="BB395" s="11">
        <v>89.99</v>
      </c>
      <c r="BC395" s="11">
        <v>85.910232469614201</v>
      </c>
      <c r="BD395" s="11">
        <v>9.5</v>
      </c>
      <c r="BE395" s="11"/>
      <c r="BF395" s="7" t="s">
        <v>366</v>
      </c>
      <c r="BG395" s="4"/>
      <c r="BH395" s="7" t="s">
        <v>367</v>
      </c>
      <c r="BI395" s="7" t="s">
        <v>573</v>
      </c>
      <c r="BJ395" s="7" t="s">
        <v>577</v>
      </c>
      <c r="BK395" s="7" t="s">
        <v>356</v>
      </c>
      <c r="BL395" s="5" t="s">
        <v>2</v>
      </c>
      <c r="BM395" s="11">
        <v>671453.62347976002</v>
      </c>
      <c r="BN395" s="5" t="s">
        <v>254</v>
      </c>
      <c r="BO395" s="11"/>
      <c r="BP395" s="12">
        <v>38909</v>
      </c>
      <c r="BQ395" s="12">
        <v>48034</v>
      </c>
      <c r="BR395" s="11">
        <v>39924.28</v>
      </c>
      <c r="BS395" s="11">
        <v>60.17</v>
      </c>
      <c r="BT395" s="11">
        <v>28.65</v>
      </c>
    </row>
    <row r="396" spans="1:72" s="1" customFormat="1" ht="18.2" customHeight="1" x14ac:dyDescent="0.15">
      <c r="A396" s="13">
        <v>394</v>
      </c>
      <c r="B396" s="14" t="s">
        <v>27</v>
      </c>
      <c r="C396" s="14" t="s">
        <v>0</v>
      </c>
      <c r="D396" s="15">
        <v>45383</v>
      </c>
      <c r="E396" s="16" t="s">
        <v>73</v>
      </c>
      <c r="F396" s="17">
        <v>151</v>
      </c>
      <c r="G396" s="17">
        <v>150</v>
      </c>
      <c r="H396" s="18">
        <v>55164.34</v>
      </c>
      <c r="I396" s="18">
        <v>38325.25</v>
      </c>
      <c r="J396" s="18">
        <v>0</v>
      </c>
      <c r="K396" s="18">
        <v>93489.59</v>
      </c>
      <c r="L396" s="18">
        <v>436.01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93489.59</v>
      </c>
      <c r="T396" s="18">
        <v>93449.26</v>
      </c>
      <c r="U396" s="18">
        <v>436.69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93885.95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f>VLOOKUP(E396,[1]Aplicado!$C$807:$AL$1391,36,0)</f>
        <v>0</v>
      </c>
      <c r="AU396" s="18">
        <f t="shared" si="6"/>
        <v>0</v>
      </c>
      <c r="AV396" s="18">
        <v>38761.26</v>
      </c>
      <c r="AW396" s="18">
        <v>93885.95</v>
      </c>
      <c r="AX396" s="19">
        <v>88</v>
      </c>
      <c r="AY396" s="19">
        <v>300</v>
      </c>
      <c r="AZ396" s="18">
        <v>416000</v>
      </c>
      <c r="BA396" s="18">
        <v>99886</v>
      </c>
      <c r="BB396" s="20">
        <v>89.82</v>
      </c>
      <c r="BC396" s="20">
        <v>84.068187471717806</v>
      </c>
      <c r="BD396" s="20">
        <v>9.5</v>
      </c>
      <c r="BE396" s="20"/>
      <c r="BF396" s="16" t="s">
        <v>352</v>
      </c>
      <c r="BG396" s="13"/>
      <c r="BH396" s="16" t="s">
        <v>395</v>
      </c>
      <c r="BI396" s="16" t="s">
        <v>396</v>
      </c>
      <c r="BJ396" s="16" t="s">
        <v>649</v>
      </c>
      <c r="BK396" s="16" t="s">
        <v>356</v>
      </c>
      <c r="BL396" s="14" t="s">
        <v>2</v>
      </c>
      <c r="BM396" s="20">
        <v>758951.10932852002</v>
      </c>
      <c r="BN396" s="14" t="s">
        <v>254</v>
      </c>
      <c r="BO396" s="20"/>
      <c r="BP396" s="21">
        <v>38910</v>
      </c>
      <c r="BQ396" s="21">
        <v>48035</v>
      </c>
      <c r="BR396" s="20">
        <v>39821.1</v>
      </c>
      <c r="BS396" s="20">
        <v>69.37</v>
      </c>
      <c r="BT396" s="20">
        <v>28.65</v>
      </c>
    </row>
    <row r="397" spans="1:72" s="1" customFormat="1" ht="18.2" customHeight="1" x14ac:dyDescent="0.15">
      <c r="A397" s="4">
        <v>395</v>
      </c>
      <c r="B397" s="5" t="s">
        <v>27</v>
      </c>
      <c r="C397" s="5" t="s">
        <v>0</v>
      </c>
      <c r="D397" s="6">
        <v>45383</v>
      </c>
      <c r="E397" s="7" t="s">
        <v>278</v>
      </c>
      <c r="F397" s="8">
        <v>45</v>
      </c>
      <c r="G397" s="8">
        <v>44</v>
      </c>
      <c r="H397" s="9">
        <v>63512.9</v>
      </c>
      <c r="I397" s="9">
        <v>20476.95</v>
      </c>
      <c r="J397" s="9">
        <v>0</v>
      </c>
      <c r="K397" s="9">
        <v>83989.85</v>
      </c>
      <c r="L397" s="9">
        <v>542.89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83989.85</v>
      </c>
      <c r="T397" s="9">
        <v>26471.87</v>
      </c>
      <c r="U397" s="9">
        <v>502.78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26974.65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f>VLOOKUP(E397,[1]Aplicado!$C$807:$AL$1391,36,0)</f>
        <v>0</v>
      </c>
      <c r="AU397" s="9">
        <f t="shared" si="6"/>
        <v>0</v>
      </c>
      <c r="AV397" s="9">
        <v>21019.84</v>
      </c>
      <c r="AW397" s="9">
        <v>26974.65</v>
      </c>
      <c r="AX397" s="10">
        <v>88</v>
      </c>
      <c r="AY397" s="10">
        <v>300</v>
      </c>
      <c r="AZ397" s="9">
        <v>520000</v>
      </c>
      <c r="BA397" s="9">
        <v>119683.92</v>
      </c>
      <c r="BB397" s="11">
        <v>84.63</v>
      </c>
      <c r="BC397" s="11">
        <v>59.390275698690402</v>
      </c>
      <c r="BD397" s="11">
        <v>9.5</v>
      </c>
      <c r="BE397" s="11"/>
      <c r="BF397" s="7" t="s">
        <v>352</v>
      </c>
      <c r="BG397" s="4"/>
      <c r="BH397" s="7" t="s">
        <v>395</v>
      </c>
      <c r="BI397" s="7" t="s">
        <v>396</v>
      </c>
      <c r="BJ397" s="7" t="s">
        <v>547</v>
      </c>
      <c r="BK397" s="7" t="s">
        <v>356</v>
      </c>
      <c r="BL397" s="5" t="s">
        <v>2</v>
      </c>
      <c r="BM397" s="11">
        <v>681831.95401580003</v>
      </c>
      <c r="BN397" s="5" t="s">
        <v>254</v>
      </c>
      <c r="BO397" s="11"/>
      <c r="BP397" s="12">
        <v>38910</v>
      </c>
      <c r="BQ397" s="12">
        <v>48035</v>
      </c>
      <c r="BR397" s="11">
        <v>15309.13</v>
      </c>
      <c r="BS397" s="11">
        <v>83.11</v>
      </c>
      <c r="BT397" s="11">
        <v>28.66</v>
      </c>
    </row>
    <row r="398" spans="1:72" s="1" customFormat="1" ht="18.2" customHeight="1" x14ac:dyDescent="0.15">
      <c r="A398" s="13">
        <v>396</v>
      </c>
      <c r="B398" s="14" t="s">
        <v>27</v>
      </c>
      <c r="C398" s="14" t="s">
        <v>0</v>
      </c>
      <c r="D398" s="15">
        <v>45383</v>
      </c>
      <c r="E398" s="16" t="s">
        <v>88</v>
      </c>
      <c r="F398" s="17">
        <v>132</v>
      </c>
      <c r="G398" s="17">
        <v>131</v>
      </c>
      <c r="H398" s="18">
        <v>10748.72</v>
      </c>
      <c r="I398" s="18">
        <v>37358.93</v>
      </c>
      <c r="J398" s="18">
        <v>0</v>
      </c>
      <c r="K398" s="18">
        <v>48107.65</v>
      </c>
      <c r="L398" s="18">
        <v>459.4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48107.65</v>
      </c>
      <c r="T398" s="18">
        <v>34625.19</v>
      </c>
      <c r="U398" s="18">
        <v>85.96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34711.15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f>VLOOKUP(E398,[1]Aplicado!$C$807:$AL$1391,36,0)</f>
        <v>0</v>
      </c>
      <c r="AU398" s="18">
        <f t="shared" si="6"/>
        <v>0</v>
      </c>
      <c r="AV398" s="18">
        <v>37818.33</v>
      </c>
      <c r="AW398" s="18">
        <v>34711.15</v>
      </c>
      <c r="AX398" s="19">
        <v>22</v>
      </c>
      <c r="AY398" s="19">
        <v>300</v>
      </c>
      <c r="AZ398" s="18">
        <v>253022</v>
      </c>
      <c r="BA398" s="18">
        <v>61926.71</v>
      </c>
      <c r="BB398" s="20">
        <v>89.99</v>
      </c>
      <c r="BC398" s="20">
        <v>69.908564874510503</v>
      </c>
      <c r="BD398" s="20">
        <v>9.6</v>
      </c>
      <c r="BE398" s="20"/>
      <c r="BF398" s="16" t="s">
        <v>366</v>
      </c>
      <c r="BG398" s="13"/>
      <c r="BH398" s="16" t="s">
        <v>367</v>
      </c>
      <c r="BI398" s="16" t="s">
        <v>573</v>
      </c>
      <c r="BJ398" s="16" t="s">
        <v>577</v>
      </c>
      <c r="BK398" s="16" t="s">
        <v>356</v>
      </c>
      <c r="BL398" s="14" t="s">
        <v>2</v>
      </c>
      <c r="BM398" s="20">
        <v>390539.24971419998</v>
      </c>
      <c r="BN398" s="14" t="s">
        <v>254</v>
      </c>
      <c r="BO398" s="20"/>
      <c r="BP398" s="21">
        <v>38912</v>
      </c>
      <c r="BQ398" s="21">
        <v>48037</v>
      </c>
      <c r="BR398" s="20">
        <v>25272.76</v>
      </c>
      <c r="BS398" s="20">
        <v>56.14</v>
      </c>
      <c r="BT398" s="20">
        <v>28.63</v>
      </c>
    </row>
    <row r="399" spans="1:72" s="1" customFormat="1" ht="18.2" customHeight="1" x14ac:dyDescent="0.15">
      <c r="A399" s="4">
        <v>397</v>
      </c>
      <c r="B399" s="5" t="s">
        <v>27</v>
      </c>
      <c r="C399" s="5" t="s">
        <v>0</v>
      </c>
      <c r="D399" s="6">
        <v>45383</v>
      </c>
      <c r="E399" s="7" t="s">
        <v>77</v>
      </c>
      <c r="F399" s="8">
        <v>148</v>
      </c>
      <c r="G399" s="8">
        <v>147</v>
      </c>
      <c r="H399" s="9">
        <v>45960.72</v>
      </c>
      <c r="I399" s="9">
        <v>31593.75</v>
      </c>
      <c r="J399" s="9">
        <v>0</v>
      </c>
      <c r="K399" s="9">
        <v>77554.47</v>
      </c>
      <c r="L399" s="9">
        <v>363.23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77554.47</v>
      </c>
      <c r="T399" s="9">
        <v>76008.47</v>
      </c>
      <c r="U399" s="9">
        <v>363.83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76372.3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f>VLOOKUP(E399,[1]Aplicado!$C$807:$AL$1391,36,0)</f>
        <v>0</v>
      </c>
      <c r="AU399" s="9">
        <f t="shared" si="6"/>
        <v>0</v>
      </c>
      <c r="AV399" s="9">
        <v>31956.98</v>
      </c>
      <c r="AW399" s="9">
        <v>76372.3</v>
      </c>
      <c r="AX399" s="10">
        <v>89</v>
      </c>
      <c r="AY399" s="10">
        <v>300</v>
      </c>
      <c r="AZ399" s="9">
        <v>340000</v>
      </c>
      <c r="BA399" s="9">
        <v>83217.03</v>
      </c>
      <c r="BB399" s="11">
        <v>89.99</v>
      </c>
      <c r="BC399" s="11">
        <v>83.866568601402903</v>
      </c>
      <c r="BD399" s="11">
        <v>9.5</v>
      </c>
      <c r="BE399" s="11"/>
      <c r="BF399" s="7" t="s">
        <v>352</v>
      </c>
      <c r="BG399" s="4"/>
      <c r="BH399" s="7" t="s">
        <v>372</v>
      </c>
      <c r="BI399" s="7" t="s">
        <v>373</v>
      </c>
      <c r="BJ399" s="7" t="s">
        <v>463</v>
      </c>
      <c r="BK399" s="7" t="s">
        <v>356</v>
      </c>
      <c r="BL399" s="5" t="s">
        <v>2</v>
      </c>
      <c r="BM399" s="11">
        <v>629589.35898516001</v>
      </c>
      <c r="BN399" s="5" t="s">
        <v>254</v>
      </c>
      <c r="BO399" s="11"/>
      <c r="BP399" s="12">
        <v>38917</v>
      </c>
      <c r="BQ399" s="12">
        <v>48042</v>
      </c>
      <c r="BR399" s="11">
        <v>39239.1</v>
      </c>
      <c r="BS399" s="11">
        <v>57.79</v>
      </c>
      <c r="BT399" s="11">
        <v>28.65</v>
      </c>
    </row>
    <row r="400" spans="1:72" s="1" customFormat="1" ht="18.2" customHeight="1" x14ac:dyDescent="0.15">
      <c r="A400" s="13">
        <v>398</v>
      </c>
      <c r="B400" s="14" t="s">
        <v>27</v>
      </c>
      <c r="C400" s="14" t="s">
        <v>0</v>
      </c>
      <c r="D400" s="15">
        <v>45383</v>
      </c>
      <c r="E400" s="16" t="s">
        <v>67</v>
      </c>
      <c r="F400" s="17">
        <v>124</v>
      </c>
      <c r="G400" s="17">
        <v>123</v>
      </c>
      <c r="H400" s="18">
        <v>77070.33</v>
      </c>
      <c r="I400" s="18">
        <v>68028.240000000005</v>
      </c>
      <c r="J400" s="18">
        <v>0</v>
      </c>
      <c r="K400" s="18">
        <v>145098.57</v>
      </c>
      <c r="L400" s="18">
        <v>890.18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145098.57</v>
      </c>
      <c r="T400" s="18">
        <v>116056.84</v>
      </c>
      <c r="U400" s="18">
        <v>603.66999999999996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116660.51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f>VLOOKUP(E400,[1]Aplicado!$C$807:$AL$1391,36,0)</f>
        <v>0</v>
      </c>
      <c r="AU400" s="18">
        <f t="shared" si="6"/>
        <v>0</v>
      </c>
      <c r="AV400" s="18">
        <v>68918.42</v>
      </c>
      <c r="AW400" s="18">
        <v>116660.51</v>
      </c>
      <c r="AX400" s="19">
        <v>71</v>
      </c>
      <c r="AY400" s="19">
        <v>300</v>
      </c>
      <c r="AZ400" s="18">
        <v>709000</v>
      </c>
      <c r="BA400" s="18">
        <v>172350</v>
      </c>
      <c r="BB400" s="20">
        <v>90</v>
      </c>
      <c r="BC400" s="20">
        <v>75.769488250652699</v>
      </c>
      <c r="BD400" s="20">
        <v>9.4</v>
      </c>
      <c r="BE400" s="20"/>
      <c r="BF400" s="16" t="s">
        <v>352</v>
      </c>
      <c r="BG400" s="13"/>
      <c r="BH400" s="16" t="s">
        <v>353</v>
      </c>
      <c r="BI400" s="16" t="s">
        <v>601</v>
      </c>
      <c r="BJ400" s="16" t="s">
        <v>602</v>
      </c>
      <c r="BK400" s="16" t="s">
        <v>356</v>
      </c>
      <c r="BL400" s="14" t="s">
        <v>2</v>
      </c>
      <c r="BM400" s="20">
        <v>1177914.2540199601</v>
      </c>
      <c r="BN400" s="14" t="s">
        <v>254</v>
      </c>
      <c r="BO400" s="20"/>
      <c r="BP400" s="21">
        <v>38916</v>
      </c>
      <c r="BQ400" s="21">
        <v>48043</v>
      </c>
      <c r="BR400" s="20">
        <v>52415.01</v>
      </c>
      <c r="BS400" s="20">
        <v>66</v>
      </c>
      <c r="BT400" s="20">
        <v>28.68</v>
      </c>
    </row>
    <row r="401" spans="1:72" s="1" customFormat="1" ht="18.2" customHeight="1" x14ac:dyDescent="0.15">
      <c r="A401" s="4">
        <v>399</v>
      </c>
      <c r="B401" s="5" t="s">
        <v>27</v>
      </c>
      <c r="C401" s="5" t="s">
        <v>0</v>
      </c>
      <c r="D401" s="6">
        <v>45383</v>
      </c>
      <c r="E401" s="7" t="s">
        <v>66</v>
      </c>
      <c r="F401" s="8">
        <v>147</v>
      </c>
      <c r="G401" s="8">
        <v>146</v>
      </c>
      <c r="H401" s="9">
        <v>94737.61</v>
      </c>
      <c r="I401" s="9">
        <v>65482.01</v>
      </c>
      <c r="J401" s="9">
        <v>0</v>
      </c>
      <c r="K401" s="9">
        <v>160219.62</v>
      </c>
      <c r="L401" s="9">
        <v>751.78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160219.62</v>
      </c>
      <c r="T401" s="9">
        <v>154108.5</v>
      </c>
      <c r="U401" s="9">
        <v>742.07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154850.57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f>VLOOKUP(E401,[1]Aplicado!$C$807:$AL$1391,36,0)</f>
        <v>0</v>
      </c>
      <c r="AU401" s="9">
        <f t="shared" si="6"/>
        <v>0</v>
      </c>
      <c r="AV401" s="9">
        <v>66233.789999999994</v>
      </c>
      <c r="AW401" s="9">
        <v>154850.57</v>
      </c>
      <c r="AX401" s="10">
        <v>88</v>
      </c>
      <c r="AY401" s="10">
        <v>300</v>
      </c>
      <c r="AZ401" s="9">
        <v>709000</v>
      </c>
      <c r="BA401" s="9">
        <v>172350</v>
      </c>
      <c r="BB401" s="11">
        <v>90</v>
      </c>
      <c r="BC401" s="11">
        <v>83.665597911227195</v>
      </c>
      <c r="BD401" s="11">
        <v>9.4</v>
      </c>
      <c r="BE401" s="11"/>
      <c r="BF401" s="7" t="s">
        <v>366</v>
      </c>
      <c r="BG401" s="4"/>
      <c r="BH401" s="7" t="s">
        <v>353</v>
      </c>
      <c r="BI401" s="7" t="s">
        <v>601</v>
      </c>
      <c r="BJ401" s="7" t="s">
        <v>602</v>
      </c>
      <c r="BK401" s="7" t="s">
        <v>356</v>
      </c>
      <c r="BL401" s="5" t="s">
        <v>2</v>
      </c>
      <c r="BM401" s="11">
        <v>1300667.36130936</v>
      </c>
      <c r="BN401" s="5" t="s">
        <v>254</v>
      </c>
      <c r="BO401" s="11"/>
      <c r="BP401" s="12">
        <v>38916</v>
      </c>
      <c r="BQ401" s="12">
        <v>48043</v>
      </c>
      <c r="BR401" s="11">
        <v>52985.58</v>
      </c>
      <c r="BS401" s="11">
        <v>66</v>
      </c>
      <c r="BT401" s="11">
        <v>28.67</v>
      </c>
    </row>
    <row r="402" spans="1:72" s="1" customFormat="1" ht="18.2" customHeight="1" x14ac:dyDescent="0.15">
      <c r="A402" s="13">
        <v>400</v>
      </c>
      <c r="B402" s="14" t="s">
        <v>27</v>
      </c>
      <c r="C402" s="14" t="s">
        <v>0</v>
      </c>
      <c r="D402" s="15">
        <v>45383</v>
      </c>
      <c r="E402" s="16" t="s">
        <v>87</v>
      </c>
      <c r="F402" s="17">
        <v>179</v>
      </c>
      <c r="G402" s="17">
        <v>178</v>
      </c>
      <c r="H402" s="18">
        <v>35228.69</v>
      </c>
      <c r="I402" s="18">
        <v>26335.200000000001</v>
      </c>
      <c r="J402" s="18">
        <v>0</v>
      </c>
      <c r="K402" s="18">
        <v>61563.89</v>
      </c>
      <c r="L402" s="18">
        <v>277.33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61563.89</v>
      </c>
      <c r="T402" s="18">
        <v>73748.83</v>
      </c>
      <c r="U402" s="18">
        <v>281.81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74030.64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f>VLOOKUP(E402,[1]Aplicado!$C$807:$AL$1391,36,0)</f>
        <v>0</v>
      </c>
      <c r="AU402" s="18">
        <f t="shared" si="6"/>
        <v>0</v>
      </c>
      <c r="AV402" s="18">
        <v>26612.53</v>
      </c>
      <c r="AW402" s="18">
        <v>74030.64</v>
      </c>
      <c r="AX402" s="19">
        <v>88</v>
      </c>
      <c r="AY402" s="19">
        <v>300</v>
      </c>
      <c r="AZ402" s="18">
        <v>265300</v>
      </c>
      <c r="BA402" s="18">
        <v>63491.18</v>
      </c>
      <c r="BB402" s="20">
        <v>88</v>
      </c>
      <c r="BC402" s="20">
        <v>85.328738889401706</v>
      </c>
      <c r="BD402" s="20">
        <v>9.6</v>
      </c>
      <c r="BE402" s="20"/>
      <c r="BF402" s="16" t="s">
        <v>352</v>
      </c>
      <c r="BG402" s="13"/>
      <c r="BH402" s="16" t="s">
        <v>367</v>
      </c>
      <c r="BI402" s="16" t="s">
        <v>368</v>
      </c>
      <c r="BJ402" s="16" t="s">
        <v>552</v>
      </c>
      <c r="BK402" s="16" t="s">
        <v>356</v>
      </c>
      <c r="BL402" s="14" t="s">
        <v>2</v>
      </c>
      <c r="BM402" s="20">
        <v>499777.38280892</v>
      </c>
      <c r="BN402" s="14" t="s">
        <v>254</v>
      </c>
      <c r="BO402" s="20"/>
      <c r="BP402" s="21">
        <v>38918</v>
      </c>
      <c r="BQ402" s="21">
        <v>48043</v>
      </c>
      <c r="BR402" s="20">
        <v>37154.43</v>
      </c>
      <c r="BS402" s="20">
        <v>57.56</v>
      </c>
      <c r="BT402" s="20">
        <v>28.64</v>
      </c>
    </row>
    <row r="403" spans="1:72" s="1" customFormat="1" ht="18.2" customHeight="1" x14ac:dyDescent="0.15">
      <c r="A403" s="4">
        <v>401</v>
      </c>
      <c r="B403" s="5" t="s">
        <v>27</v>
      </c>
      <c r="C403" s="5" t="s">
        <v>0</v>
      </c>
      <c r="D403" s="6">
        <v>45383</v>
      </c>
      <c r="E403" s="7" t="s">
        <v>793</v>
      </c>
      <c r="F403" s="8">
        <v>151</v>
      </c>
      <c r="G403" s="8">
        <v>150</v>
      </c>
      <c r="H403" s="9">
        <v>22271.88</v>
      </c>
      <c r="I403" s="9">
        <v>62716.34</v>
      </c>
      <c r="J403" s="9">
        <v>0</v>
      </c>
      <c r="K403" s="9">
        <v>84988.22</v>
      </c>
      <c r="L403" s="9">
        <v>713.49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84988.22</v>
      </c>
      <c r="T403" s="9">
        <v>71633.710000000006</v>
      </c>
      <c r="U403" s="9">
        <v>176.28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71809.990000000005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f>VLOOKUP(E403,[1]Aplicado!$C$807:$AL$1391,36,0)</f>
        <v>0</v>
      </c>
      <c r="AU403" s="9">
        <f t="shared" si="6"/>
        <v>0</v>
      </c>
      <c r="AV403" s="9">
        <v>63429.83</v>
      </c>
      <c r="AW403" s="9">
        <v>71809.990000000005</v>
      </c>
      <c r="AX403" s="10">
        <v>27</v>
      </c>
      <c r="AY403" s="10">
        <v>240</v>
      </c>
      <c r="AZ403" s="9">
        <v>390600</v>
      </c>
      <c r="BA403" s="9">
        <v>95455.42</v>
      </c>
      <c r="BB403" s="11">
        <v>90</v>
      </c>
      <c r="BC403" s="11">
        <v>80.131016132976001</v>
      </c>
      <c r="BD403" s="11">
        <v>9.5</v>
      </c>
      <c r="BE403" s="11"/>
      <c r="BF403" s="7" t="s">
        <v>352</v>
      </c>
      <c r="BG403" s="4"/>
      <c r="BH403" s="7" t="s">
        <v>395</v>
      </c>
      <c r="BI403" s="7" t="s">
        <v>396</v>
      </c>
      <c r="BJ403" s="7" t="s">
        <v>636</v>
      </c>
      <c r="BK403" s="7" t="s">
        <v>356</v>
      </c>
      <c r="BL403" s="5" t="s">
        <v>2</v>
      </c>
      <c r="BM403" s="11">
        <v>689936.74963016005</v>
      </c>
      <c r="BN403" s="5" t="s">
        <v>254</v>
      </c>
      <c r="BO403" s="11"/>
      <c r="BP403" s="12">
        <v>38918</v>
      </c>
      <c r="BQ403" s="12">
        <v>46218</v>
      </c>
      <c r="BR403" s="11">
        <v>37233.51</v>
      </c>
      <c r="BS403" s="11">
        <v>63.19</v>
      </c>
      <c r="BT403" s="11">
        <v>43.56</v>
      </c>
    </row>
    <row r="404" spans="1:72" s="1" customFormat="1" ht="18.2" customHeight="1" x14ac:dyDescent="0.15">
      <c r="A404" s="13">
        <v>402</v>
      </c>
      <c r="B404" s="14" t="s">
        <v>27</v>
      </c>
      <c r="C404" s="14" t="s">
        <v>0</v>
      </c>
      <c r="D404" s="15">
        <v>45383</v>
      </c>
      <c r="E404" s="16" t="s">
        <v>652</v>
      </c>
      <c r="F404" s="17">
        <v>22</v>
      </c>
      <c r="G404" s="17">
        <v>21</v>
      </c>
      <c r="H404" s="18">
        <v>75205.929999999993</v>
      </c>
      <c r="I404" s="18">
        <v>12751.41</v>
      </c>
      <c r="J404" s="18">
        <v>0</v>
      </c>
      <c r="K404" s="18">
        <v>87957.34</v>
      </c>
      <c r="L404" s="18">
        <v>633.70000000000005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87957.34</v>
      </c>
      <c r="T404" s="18">
        <v>14145.17</v>
      </c>
      <c r="U404" s="18">
        <v>589.08000000000004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14734.25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f>VLOOKUP(E404,[1]Aplicado!$C$807:$AL$1391,36,0)</f>
        <v>0</v>
      </c>
      <c r="AU404" s="18">
        <f t="shared" si="6"/>
        <v>0</v>
      </c>
      <c r="AV404" s="18">
        <v>13385.11</v>
      </c>
      <c r="AW404" s="18">
        <v>14734.25</v>
      </c>
      <c r="AX404" s="19">
        <v>88</v>
      </c>
      <c r="AY404" s="19">
        <v>300</v>
      </c>
      <c r="AZ404" s="18">
        <v>709000</v>
      </c>
      <c r="BA404" s="18">
        <v>141075</v>
      </c>
      <c r="BB404" s="20">
        <v>73.66</v>
      </c>
      <c r="BC404" s="20">
        <v>45.925484064504701</v>
      </c>
      <c r="BD404" s="20">
        <v>9.4</v>
      </c>
      <c r="BE404" s="20"/>
      <c r="BF404" s="16" t="s">
        <v>366</v>
      </c>
      <c r="BG404" s="13"/>
      <c r="BH404" s="16" t="s">
        <v>353</v>
      </c>
      <c r="BI404" s="16" t="s">
        <v>601</v>
      </c>
      <c r="BJ404" s="16" t="s">
        <v>602</v>
      </c>
      <c r="BK404" s="16" t="s">
        <v>356</v>
      </c>
      <c r="BL404" s="14" t="s">
        <v>2</v>
      </c>
      <c r="BM404" s="20">
        <v>714040.14892552001</v>
      </c>
      <c r="BN404" s="14" t="s">
        <v>254</v>
      </c>
      <c r="BO404" s="20"/>
      <c r="BP404" s="21">
        <v>38918</v>
      </c>
      <c r="BQ404" s="21">
        <v>48044</v>
      </c>
      <c r="BR404" s="20">
        <v>7796.56</v>
      </c>
      <c r="BS404" s="20">
        <v>54.02</v>
      </c>
      <c r="BT404" s="20">
        <v>28.7</v>
      </c>
    </row>
    <row r="405" spans="1:72" s="1" customFormat="1" ht="18.2" customHeight="1" x14ac:dyDescent="0.15">
      <c r="A405" s="4">
        <v>403</v>
      </c>
      <c r="B405" s="5" t="s">
        <v>27</v>
      </c>
      <c r="C405" s="5" t="s">
        <v>0</v>
      </c>
      <c r="D405" s="6">
        <v>45383</v>
      </c>
      <c r="E405" s="7" t="s">
        <v>653</v>
      </c>
      <c r="F405" s="8">
        <v>0</v>
      </c>
      <c r="G405" s="8">
        <v>0</v>
      </c>
      <c r="H405" s="9">
        <v>47012.28</v>
      </c>
      <c r="I405" s="9">
        <v>42.49</v>
      </c>
      <c r="J405" s="9">
        <v>0</v>
      </c>
      <c r="K405" s="9">
        <v>47054.77</v>
      </c>
      <c r="L405" s="9">
        <v>384.87</v>
      </c>
      <c r="M405" s="9">
        <v>0</v>
      </c>
      <c r="N405" s="9">
        <v>0</v>
      </c>
      <c r="O405" s="9">
        <v>42.49</v>
      </c>
      <c r="P405" s="9">
        <v>299.76</v>
      </c>
      <c r="Q405" s="9">
        <v>0</v>
      </c>
      <c r="R405" s="9">
        <v>0</v>
      </c>
      <c r="S405" s="9">
        <v>46712.52</v>
      </c>
      <c r="T405" s="9">
        <v>0</v>
      </c>
      <c r="U405" s="9">
        <v>372.16</v>
      </c>
      <c r="V405" s="9">
        <v>0</v>
      </c>
      <c r="W405" s="9">
        <v>0</v>
      </c>
      <c r="X405" s="9">
        <v>372.16</v>
      </c>
      <c r="Y405" s="9">
        <v>0</v>
      </c>
      <c r="Z405" s="9">
        <v>0</v>
      </c>
      <c r="AA405" s="9">
        <v>0</v>
      </c>
      <c r="AB405" s="9">
        <v>60.17</v>
      </c>
      <c r="AC405" s="9">
        <v>0</v>
      </c>
      <c r="AD405" s="9">
        <v>0</v>
      </c>
      <c r="AE405" s="9">
        <v>0</v>
      </c>
      <c r="AF405" s="9">
        <v>30.9</v>
      </c>
      <c r="AG405" s="9">
        <v>0</v>
      </c>
      <c r="AH405" s="9">
        <v>40.86</v>
      </c>
      <c r="AI405" s="9">
        <v>111.92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1E-3</v>
      </c>
      <c r="AR405" s="9">
        <v>0</v>
      </c>
      <c r="AS405" s="9">
        <v>0</v>
      </c>
      <c r="AT405" s="9">
        <f>VLOOKUP(E405,[1]Aplicado!$C$807:$AL$1391,36,0)</f>
        <v>30.9</v>
      </c>
      <c r="AU405" s="9">
        <f t="shared" si="6"/>
        <v>927.36099999999999</v>
      </c>
      <c r="AV405" s="9">
        <v>85.11</v>
      </c>
      <c r="AW405" s="9">
        <v>0</v>
      </c>
      <c r="AX405" s="10">
        <v>89</v>
      </c>
      <c r="AY405" s="10">
        <v>300</v>
      </c>
      <c r="AZ405" s="9">
        <v>354000</v>
      </c>
      <c r="BA405" s="9">
        <v>86646.32</v>
      </c>
      <c r="BB405" s="11">
        <v>90</v>
      </c>
      <c r="BC405" s="11">
        <v>48.520546515997403</v>
      </c>
      <c r="BD405" s="11">
        <v>9.5</v>
      </c>
      <c r="BE405" s="11"/>
      <c r="BF405" s="7" t="s">
        <v>352</v>
      </c>
      <c r="BG405" s="4"/>
      <c r="BH405" s="7" t="s">
        <v>367</v>
      </c>
      <c r="BI405" s="7" t="s">
        <v>573</v>
      </c>
      <c r="BJ405" s="7" t="s">
        <v>577</v>
      </c>
      <c r="BK405" s="7" t="s">
        <v>1</v>
      </c>
      <c r="BL405" s="5" t="s">
        <v>2</v>
      </c>
      <c r="BM405" s="11">
        <v>379213.54531055997</v>
      </c>
      <c r="BN405" s="5" t="s">
        <v>254</v>
      </c>
      <c r="BO405" s="11"/>
      <c r="BP405" s="12">
        <v>38922</v>
      </c>
      <c r="BQ405" s="12">
        <v>48047</v>
      </c>
      <c r="BR405" s="11">
        <v>0</v>
      </c>
      <c r="BS405" s="11">
        <v>60.17</v>
      </c>
      <c r="BT405" s="11">
        <v>30.9</v>
      </c>
    </row>
    <row r="406" spans="1:72" s="1" customFormat="1" ht="18.2" customHeight="1" x14ac:dyDescent="0.15">
      <c r="A406" s="13">
        <v>404</v>
      </c>
      <c r="B406" s="14" t="s">
        <v>27</v>
      </c>
      <c r="C406" s="14" t="s">
        <v>0</v>
      </c>
      <c r="D406" s="15">
        <v>45383</v>
      </c>
      <c r="E406" s="16" t="s">
        <v>807</v>
      </c>
      <c r="F406" s="17">
        <v>126</v>
      </c>
      <c r="G406" s="17">
        <v>125</v>
      </c>
      <c r="H406" s="18">
        <v>29705.02</v>
      </c>
      <c r="I406" s="18">
        <v>21448.080000000002</v>
      </c>
      <c r="J406" s="18">
        <v>0</v>
      </c>
      <c r="K406" s="18">
        <v>51153.1</v>
      </c>
      <c r="L406" s="18">
        <v>270.87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51153.1</v>
      </c>
      <c r="T406" s="18">
        <v>42519.72</v>
      </c>
      <c r="U406" s="18">
        <v>237.62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42757.34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f>VLOOKUP(E406,[1]Aplicado!$C$807:$AL$1391,36,0)</f>
        <v>0</v>
      </c>
      <c r="AU406" s="18">
        <f t="shared" si="6"/>
        <v>0</v>
      </c>
      <c r="AV406" s="18">
        <v>21718.95</v>
      </c>
      <c r="AW406" s="18">
        <v>42757.34</v>
      </c>
      <c r="AX406" s="19">
        <v>79</v>
      </c>
      <c r="AY406" s="19">
        <v>300</v>
      </c>
      <c r="AZ406" s="18">
        <v>242100</v>
      </c>
      <c r="BA406" s="18">
        <v>57740.19</v>
      </c>
      <c r="BB406" s="20">
        <v>90</v>
      </c>
      <c r="BC406" s="20">
        <v>79.732661080609503</v>
      </c>
      <c r="BD406" s="20">
        <v>9.6</v>
      </c>
      <c r="BE406" s="20"/>
      <c r="BF406" s="16" t="s">
        <v>352</v>
      </c>
      <c r="BG406" s="13"/>
      <c r="BH406" s="16" t="s">
        <v>353</v>
      </c>
      <c r="BI406" s="16" t="s">
        <v>354</v>
      </c>
      <c r="BJ406" s="16" t="s">
        <v>625</v>
      </c>
      <c r="BK406" s="16" t="s">
        <v>356</v>
      </c>
      <c r="BL406" s="14" t="s">
        <v>2</v>
      </c>
      <c r="BM406" s="20">
        <v>415262.29808679997</v>
      </c>
      <c r="BN406" s="14" t="s">
        <v>254</v>
      </c>
      <c r="BO406" s="20"/>
      <c r="BP406" s="21">
        <v>38926</v>
      </c>
      <c r="BQ406" s="21">
        <v>48051</v>
      </c>
      <c r="BR406" s="20">
        <v>25447.89</v>
      </c>
      <c r="BS406" s="20">
        <v>52.34</v>
      </c>
      <c r="BT406" s="20">
        <v>43.56</v>
      </c>
    </row>
    <row r="407" spans="1:72" s="1" customFormat="1" ht="18.2" customHeight="1" x14ac:dyDescent="0.15">
      <c r="A407" s="4">
        <v>405</v>
      </c>
      <c r="B407" s="5" t="s">
        <v>27</v>
      </c>
      <c r="C407" s="5" t="s">
        <v>0</v>
      </c>
      <c r="D407" s="6">
        <v>45383</v>
      </c>
      <c r="E407" s="7" t="s">
        <v>78</v>
      </c>
      <c r="F407" s="8">
        <v>155</v>
      </c>
      <c r="G407" s="8">
        <v>154</v>
      </c>
      <c r="H407" s="9">
        <v>47832.68</v>
      </c>
      <c r="I407" s="9">
        <v>33682.120000000003</v>
      </c>
      <c r="J407" s="9">
        <v>0</v>
      </c>
      <c r="K407" s="9">
        <v>81514.8</v>
      </c>
      <c r="L407" s="9">
        <v>378.06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81514.8</v>
      </c>
      <c r="T407" s="9">
        <v>83605.16</v>
      </c>
      <c r="U407" s="9">
        <v>378.65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83983.81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f>VLOOKUP(E407,[1]Aplicado!$C$807:$AL$1391,36,0)</f>
        <v>0</v>
      </c>
      <c r="AU407" s="9">
        <f t="shared" si="6"/>
        <v>0</v>
      </c>
      <c r="AV407" s="9">
        <v>34060.18</v>
      </c>
      <c r="AW407" s="9">
        <v>83983.81</v>
      </c>
      <c r="AX407" s="10">
        <v>88</v>
      </c>
      <c r="AY407" s="10">
        <v>300</v>
      </c>
      <c r="AZ407" s="9">
        <v>354000</v>
      </c>
      <c r="BA407" s="9">
        <v>86610.28</v>
      </c>
      <c r="BB407" s="11">
        <v>89.99</v>
      </c>
      <c r="BC407" s="11">
        <v>84.695683376153497</v>
      </c>
      <c r="BD407" s="11">
        <v>9.5</v>
      </c>
      <c r="BE407" s="11"/>
      <c r="BF407" s="7" t="s">
        <v>352</v>
      </c>
      <c r="BG407" s="4"/>
      <c r="BH407" s="7" t="s">
        <v>367</v>
      </c>
      <c r="BI407" s="7" t="s">
        <v>368</v>
      </c>
      <c r="BJ407" s="7" t="s">
        <v>654</v>
      </c>
      <c r="BK407" s="7" t="s">
        <v>356</v>
      </c>
      <c r="BL407" s="5" t="s">
        <v>2</v>
      </c>
      <c r="BM407" s="11">
        <v>661739.42881439999</v>
      </c>
      <c r="BN407" s="5" t="s">
        <v>254</v>
      </c>
      <c r="BO407" s="11"/>
      <c r="BP407" s="12">
        <v>38926</v>
      </c>
      <c r="BQ407" s="12">
        <v>48051</v>
      </c>
      <c r="BR407" s="11">
        <v>36733.03</v>
      </c>
      <c r="BS407" s="11">
        <v>60.15</v>
      </c>
      <c r="BT407" s="11">
        <v>28.64</v>
      </c>
    </row>
    <row r="408" spans="1:72" s="1" customFormat="1" ht="18.2" customHeight="1" x14ac:dyDescent="0.15">
      <c r="A408" s="13">
        <v>406</v>
      </c>
      <c r="B408" s="14" t="s">
        <v>27</v>
      </c>
      <c r="C408" s="14" t="s">
        <v>0</v>
      </c>
      <c r="D408" s="15">
        <v>45383</v>
      </c>
      <c r="E408" s="16" t="s">
        <v>89</v>
      </c>
      <c r="F408" s="17">
        <v>81</v>
      </c>
      <c r="G408" s="17">
        <v>81</v>
      </c>
      <c r="H408" s="18">
        <v>0</v>
      </c>
      <c r="I408" s="18">
        <v>38918.94</v>
      </c>
      <c r="J408" s="18">
        <v>0</v>
      </c>
      <c r="K408" s="18">
        <v>38918.94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38918.94</v>
      </c>
      <c r="T408" s="18">
        <v>14086.45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14086.45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f>VLOOKUP(E408,[1]Aplicado!$C$807:$AL$1391,36,0)</f>
        <v>0</v>
      </c>
      <c r="AU408" s="18">
        <f t="shared" si="6"/>
        <v>0</v>
      </c>
      <c r="AV408" s="18">
        <v>38918.94</v>
      </c>
      <c r="AW408" s="18">
        <v>14086.45</v>
      </c>
      <c r="AX408" s="19">
        <v>0</v>
      </c>
      <c r="AY408" s="19">
        <v>180</v>
      </c>
      <c r="AZ408" s="18">
        <v>323000</v>
      </c>
      <c r="BA408" s="18">
        <v>62226.55</v>
      </c>
      <c r="BB408" s="20">
        <v>73.87</v>
      </c>
      <c r="BC408" s="20">
        <v>46.201213112409398</v>
      </c>
      <c r="BD408" s="20">
        <v>9.6</v>
      </c>
      <c r="BE408" s="20"/>
      <c r="BF408" s="16" t="s">
        <v>352</v>
      </c>
      <c r="BG408" s="13"/>
      <c r="BH408" s="16" t="s">
        <v>454</v>
      </c>
      <c r="BI408" s="16" t="s">
        <v>645</v>
      </c>
      <c r="BJ408" s="16" t="s">
        <v>646</v>
      </c>
      <c r="BK408" s="16" t="s">
        <v>356</v>
      </c>
      <c r="BL408" s="14" t="s">
        <v>2</v>
      </c>
      <c r="BM408" s="20">
        <v>315945.04465032002</v>
      </c>
      <c r="BN408" s="14" t="s">
        <v>254</v>
      </c>
      <c r="BO408" s="20"/>
      <c r="BP408" s="21">
        <v>38929</v>
      </c>
      <c r="BQ408" s="21">
        <v>44404</v>
      </c>
      <c r="BR408" s="20">
        <v>18264.89</v>
      </c>
      <c r="BS408" s="20">
        <v>0</v>
      </c>
      <c r="BT408" s="20">
        <v>34.590000000000003</v>
      </c>
    </row>
    <row r="409" spans="1:72" s="1" customFormat="1" ht="18.2" customHeight="1" x14ac:dyDescent="0.15">
      <c r="A409" s="4">
        <v>407</v>
      </c>
      <c r="B409" s="5" t="s">
        <v>27</v>
      </c>
      <c r="C409" s="5" t="s">
        <v>0</v>
      </c>
      <c r="D409" s="6">
        <v>45383</v>
      </c>
      <c r="E409" s="7" t="s">
        <v>240</v>
      </c>
      <c r="F409" s="8">
        <v>135</v>
      </c>
      <c r="G409" s="8">
        <v>134</v>
      </c>
      <c r="H409" s="9">
        <v>48117.31</v>
      </c>
      <c r="I409" s="9">
        <v>30978.48</v>
      </c>
      <c r="J409" s="9">
        <v>0</v>
      </c>
      <c r="K409" s="9">
        <v>79095.789999999994</v>
      </c>
      <c r="L409" s="9">
        <v>374.42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79095.789999999994</v>
      </c>
      <c r="T409" s="9">
        <v>70988.33</v>
      </c>
      <c r="U409" s="9">
        <v>380.91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71369.240000000005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f>VLOOKUP(E409,[1]Aplicado!$C$807:$AL$1391,36,0)</f>
        <v>0</v>
      </c>
      <c r="AU409" s="9">
        <f t="shared" si="6"/>
        <v>0</v>
      </c>
      <c r="AV409" s="9">
        <v>31352.9</v>
      </c>
      <c r="AW409" s="9">
        <v>71369.240000000005</v>
      </c>
      <c r="AX409" s="10">
        <v>89</v>
      </c>
      <c r="AY409" s="10">
        <v>300</v>
      </c>
      <c r="AZ409" s="9">
        <v>354000</v>
      </c>
      <c r="BA409" s="9">
        <v>86451.88</v>
      </c>
      <c r="BB409" s="11">
        <v>90</v>
      </c>
      <c r="BC409" s="11">
        <v>82.342004592612696</v>
      </c>
      <c r="BD409" s="11">
        <v>9.5</v>
      </c>
      <c r="BE409" s="11"/>
      <c r="BF409" s="7" t="s">
        <v>352</v>
      </c>
      <c r="BG409" s="4"/>
      <c r="BH409" s="7" t="s">
        <v>367</v>
      </c>
      <c r="BI409" s="7" t="s">
        <v>368</v>
      </c>
      <c r="BJ409" s="7" t="s">
        <v>654</v>
      </c>
      <c r="BK409" s="7" t="s">
        <v>356</v>
      </c>
      <c r="BL409" s="5" t="s">
        <v>2</v>
      </c>
      <c r="BM409" s="11">
        <v>642101.83790211997</v>
      </c>
      <c r="BN409" s="5" t="s">
        <v>254</v>
      </c>
      <c r="BO409" s="11"/>
      <c r="BP409" s="12">
        <v>38939</v>
      </c>
      <c r="BQ409" s="12">
        <v>48064</v>
      </c>
      <c r="BR409" s="11">
        <v>26030.04</v>
      </c>
      <c r="BS409" s="11">
        <v>60.04</v>
      </c>
      <c r="BT409" s="11">
        <v>28.59</v>
      </c>
    </row>
    <row r="410" spans="1:72" s="1" customFormat="1" ht="18.2" customHeight="1" x14ac:dyDescent="0.15">
      <c r="A410" s="13">
        <v>408</v>
      </c>
      <c r="B410" s="14" t="s">
        <v>27</v>
      </c>
      <c r="C410" s="14" t="s">
        <v>0</v>
      </c>
      <c r="D410" s="15">
        <v>45383</v>
      </c>
      <c r="E410" s="16" t="s">
        <v>656</v>
      </c>
      <c r="F410" s="17">
        <v>0</v>
      </c>
      <c r="G410" s="17">
        <v>0</v>
      </c>
      <c r="H410" s="18">
        <v>29289.11</v>
      </c>
      <c r="I410" s="18">
        <v>0</v>
      </c>
      <c r="J410" s="18">
        <v>0</v>
      </c>
      <c r="K410" s="18">
        <v>29289.11</v>
      </c>
      <c r="L410" s="18">
        <v>226.66</v>
      </c>
      <c r="M410" s="18">
        <v>0</v>
      </c>
      <c r="N410" s="18">
        <v>0</v>
      </c>
      <c r="O410" s="18">
        <v>0</v>
      </c>
      <c r="P410" s="18">
        <v>226.66</v>
      </c>
      <c r="Q410" s="18">
        <v>0</v>
      </c>
      <c r="R410" s="18">
        <v>0</v>
      </c>
      <c r="S410" s="18">
        <v>29062.45</v>
      </c>
      <c r="T410" s="18">
        <v>0</v>
      </c>
      <c r="U410" s="18">
        <v>234.31</v>
      </c>
      <c r="V410" s="18">
        <v>0</v>
      </c>
      <c r="W410" s="18">
        <v>0</v>
      </c>
      <c r="X410" s="18">
        <v>234.31</v>
      </c>
      <c r="Y410" s="18">
        <v>0</v>
      </c>
      <c r="Z410" s="18">
        <v>0</v>
      </c>
      <c r="AA410" s="18">
        <v>0</v>
      </c>
      <c r="AB410" s="18">
        <v>47.45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25.42</v>
      </c>
      <c r="AI410" s="18">
        <v>67.75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2.7E-2</v>
      </c>
      <c r="AR410" s="18">
        <v>0</v>
      </c>
      <c r="AS410" s="18">
        <v>0</v>
      </c>
      <c r="AT410" s="18">
        <f>VLOOKUP(E410,[1]Aplicado!$C$807:$AL$1391,36,0)</f>
        <v>0</v>
      </c>
      <c r="AU410" s="18">
        <f t="shared" si="6"/>
        <v>601.61699999999996</v>
      </c>
      <c r="AV410" s="18">
        <v>0</v>
      </c>
      <c r="AW410" s="18">
        <v>0</v>
      </c>
      <c r="AX410" s="19">
        <v>90</v>
      </c>
      <c r="AY410" s="19">
        <v>300</v>
      </c>
      <c r="AZ410" s="18">
        <v>217000</v>
      </c>
      <c r="BA410" s="18">
        <v>52344.07</v>
      </c>
      <c r="BB410" s="20">
        <v>90</v>
      </c>
      <c r="BC410" s="20">
        <v>49.969757796823998</v>
      </c>
      <c r="BD410" s="20">
        <v>9.6</v>
      </c>
      <c r="BE410" s="20"/>
      <c r="BF410" s="16" t="s">
        <v>352</v>
      </c>
      <c r="BG410" s="13"/>
      <c r="BH410" s="16" t="s">
        <v>533</v>
      </c>
      <c r="BI410" s="16" t="s">
        <v>534</v>
      </c>
      <c r="BJ410" s="16" t="s">
        <v>657</v>
      </c>
      <c r="BK410" s="16" t="s">
        <v>1</v>
      </c>
      <c r="BL410" s="14" t="s">
        <v>2</v>
      </c>
      <c r="BM410" s="20">
        <v>235929.78284860001</v>
      </c>
      <c r="BN410" s="14" t="s">
        <v>254</v>
      </c>
      <c r="BO410" s="20"/>
      <c r="BP410" s="21">
        <v>38965</v>
      </c>
      <c r="BQ410" s="21">
        <v>48090</v>
      </c>
      <c r="BR410" s="20">
        <v>0</v>
      </c>
      <c r="BS410" s="20">
        <v>47.45</v>
      </c>
      <c r="BT410" s="20">
        <v>0</v>
      </c>
    </row>
    <row r="411" spans="1:72" s="1" customFormat="1" ht="18.2" customHeight="1" x14ac:dyDescent="0.15">
      <c r="A411" s="4">
        <v>409</v>
      </c>
      <c r="B411" s="5" t="s">
        <v>27</v>
      </c>
      <c r="C411" s="5" t="s">
        <v>0</v>
      </c>
      <c r="D411" s="6">
        <v>45383</v>
      </c>
      <c r="E411" s="7" t="s">
        <v>760</v>
      </c>
      <c r="F411" s="8">
        <v>148</v>
      </c>
      <c r="G411" s="8">
        <v>147</v>
      </c>
      <c r="H411" s="9">
        <v>67338.42</v>
      </c>
      <c r="I411" s="9">
        <v>45032.41</v>
      </c>
      <c r="J411" s="9">
        <v>0</v>
      </c>
      <c r="K411" s="9">
        <v>112370.83</v>
      </c>
      <c r="L411" s="9">
        <v>515.89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112370.83</v>
      </c>
      <c r="T411" s="9">
        <v>110121.27</v>
      </c>
      <c r="U411" s="9">
        <v>533.07000000000005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110654.34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f>VLOOKUP(E411,[1]Aplicado!$C$807:$AL$1391,36,0)</f>
        <v>0</v>
      </c>
      <c r="AU411" s="9">
        <f t="shared" si="6"/>
        <v>0</v>
      </c>
      <c r="AV411" s="9">
        <v>45548.3</v>
      </c>
      <c r="AW411" s="9">
        <v>110654.34</v>
      </c>
      <c r="AX411" s="10">
        <v>94</v>
      </c>
      <c r="AY411" s="10">
        <v>300</v>
      </c>
      <c r="AZ411" s="9">
        <v>529000</v>
      </c>
      <c r="BA411" s="9">
        <v>120059.44</v>
      </c>
      <c r="BB411" s="11">
        <v>83.89</v>
      </c>
      <c r="BC411" s="11">
        <v>78.517681980692203</v>
      </c>
      <c r="BD411" s="11">
        <v>9.5</v>
      </c>
      <c r="BE411" s="11"/>
      <c r="BF411" s="7" t="s">
        <v>366</v>
      </c>
      <c r="BG411" s="4"/>
      <c r="BH411" s="7" t="s">
        <v>381</v>
      </c>
      <c r="BI411" s="7" t="s">
        <v>382</v>
      </c>
      <c r="BJ411" s="7" t="s">
        <v>759</v>
      </c>
      <c r="BK411" s="7" t="s">
        <v>356</v>
      </c>
      <c r="BL411" s="5" t="s">
        <v>2</v>
      </c>
      <c r="BM411" s="11">
        <v>912229.54432324006</v>
      </c>
      <c r="BN411" s="5" t="s">
        <v>254</v>
      </c>
      <c r="BO411" s="11"/>
      <c r="BP411" s="12">
        <v>38965</v>
      </c>
      <c r="BQ411" s="12">
        <v>48090</v>
      </c>
      <c r="BR411" s="11">
        <v>43219.29</v>
      </c>
      <c r="BS411" s="11">
        <v>83.38</v>
      </c>
      <c r="BT411" s="11">
        <v>43.38</v>
      </c>
    </row>
    <row r="412" spans="1:72" s="1" customFormat="1" ht="18.2" customHeight="1" x14ac:dyDescent="0.15">
      <c r="A412" s="13">
        <v>410</v>
      </c>
      <c r="B412" s="14" t="s">
        <v>27</v>
      </c>
      <c r="C412" s="14" t="s">
        <v>0</v>
      </c>
      <c r="D412" s="15">
        <v>45383</v>
      </c>
      <c r="E412" s="16" t="s">
        <v>15</v>
      </c>
      <c r="F412" s="17">
        <v>62</v>
      </c>
      <c r="G412" s="17">
        <v>62</v>
      </c>
      <c r="H412" s="18">
        <v>0</v>
      </c>
      <c r="I412" s="18">
        <v>42332.11</v>
      </c>
      <c r="J412" s="18">
        <v>0</v>
      </c>
      <c r="K412" s="18">
        <v>42332.11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42332.11</v>
      </c>
      <c r="T412" s="18">
        <v>11364.8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11364.8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f>VLOOKUP(E412,[1]Aplicado!$C$807:$AL$1391,36,0)</f>
        <v>0</v>
      </c>
      <c r="AU412" s="18">
        <f t="shared" si="6"/>
        <v>0</v>
      </c>
      <c r="AV412" s="18">
        <v>42332.11</v>
      </c>
      <c r="AW412" s="18">
        <v>11364.8</v>
      </c>
      <c r="AX412" s="19">
        <v>0</v>
      </c>
      <c r="AY412" s="19">
        <v>180</v>
      </c>
      <c r="AZ412" s="18">
        <v>340000</v>
      </c>
      <c r="BA412" s="18">
        <v>82746.070000000007</v>
      </c>
      <c r="BB412" s="20">
        <v>89.99</v>
      </c>
      <c r="BC412" s="20">
        <v>46.038036355080102</v>
      </c>
      <c r="BD412" s="20">
        <v>9.5</v>
      </c>
      <c r="BE412" s="20"/>
      <c r="BF412" s="16" t="s">
        <v>352</v>
      </c>
      <c r="BG412" s="13"/>
      <c r="BH412" s="16" t="s">
        <v>533</v>
      </c>
      <c r="BI412" s="16" t="s">
        <v>632</v>
      </c>
      <c r="BJ412" s="16" t="s">
        <v>633</v>
      </c>
      <c r="BK412" s="16" t="s">
        <v>356</v>
      </c>
      <c r="BL412" s="14" t="s">
        <v>2</v>
      </c>
      <c r="BM412" s="20">
        <v>343653.25427908002</v>
      </c>
      <c r="BN412" s="14" t="s">
        <v>254</v>
      </c>
      <c r="BO412" s="20"/>
      <c r="BP412" s="21">
        <v>38967</v>
      </c>
      <c r="BQ412" s="21">
        <v>44442</v>
      </c>
      <c r="BR412" s="20">
        <v>16022.89</v>
      </c>
      <c r="BS412" s="20">
        <v>0</v>
      </c>
      <c r="BT412" s="20">
        <v>34.409999999999997</v>
      </c>
    </row>
    <row r="413" spans="1:72" s="1" customFormat="1" ht="18.2" customHeight="1" x14ac:dyDescent="0.15">
      <c r="A413" s="4">
        <v>411</v>
      </c>
      <c r="B413" s="5" t="s">
        <v>27</v>
      </c>
      <c r="C413" s="5" t="s">
        <v>0</v>
      </c>
      <c r="D413" s="6">
        <v>45383</v>
      </c>
      <c r="E413" s="7" t="s">
        <v>84</v>
      </c>
      <c r="F413" s="8">
        <v>193</v>
      </c>
      <c r="G413" s="8">
        <v>192</v>
      </c>
      <c r="H413" s="9">
        <v>49484.29</v>
      </c>
      <c r="I413" s="9">
        <v>37423.54</v>
      </c>
      <c r="J413" s="9">
        <v>0</v>
      </c>
      <c r="K413" s="9">
        <v>86907.83</v>
      </c>
      <c r="L413" s="9">
        <v>379.06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86907.83</v>
      </c>
      <c r="T413" s="9">
        <v>111336.17</v>
      </c>
      <c r="U413" s="9">
        <v>391.73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111727.9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f>VLOOKUP(E413,[1]Aplicado!$C$807:$AL$1391,36,0)</f>
        <v>0</v>
      </c>
      <c r="AU413" s="9">
        <f t="shared" si="6"/>
        <v>0</v>
      </c>
      <c r="AV413" s="9">
        <v>37802.6</v>
      </c>
      <c r="AW413" s="9">
        <v>111727.9</v>
      </c>
      <c r="AX413" s="10">
        <v>90</v>
      </c>
      <c r="AY413" s="10">
        <v>300</v>
      </c>
      <c r="AZ413" s="9">
        <v>362500</v>
      </c>
      <c r="BA413" s="9">
        <v>88221.91</v>
      </c>
      <c r="BB413" s="11">
        <v>90</v>
      </c>
      <c r="BC413" s="11">
        <v>88.659435054171894</v>
      </c>
      <c r="BD413" s="11">
        <v>9.5</v>
      </c>
      <c r="BE413" s="11"/>
      <c r="BF413" s="7" t="s">
        <v>366</v>
      </c>
      <c r="BG413" s="4"/>
      <c r="BH413" s="7" t="s">
        <v>407</v>
      </c>
      <c r="BI413" s="7" t="s">
        <v>468</v>
      </c>
      <c r="BJ413" s="7" t="s">
        <v>627</v>
      </c>
      <c r="BK413" s="7" t="s">
        <v>356</v>
      </c>
      <c r="BL413" s="5" t="s">
        <v>2</v>
      </c>
      <c r="BM413" s="11">
        <v>705520.19735924003</v>
      </c>
      <c r="BN413" s="5" t="s">
        <v>254</v>
      </c>
      <c r="BO413" s="11"/>
      <c r="BP413" s="12">
        <v>38967</v>
      </c>
      <c r="BQ413" s="12">
        <v>48092</v>
      </c>
      <c r="BR413" s="11">
        <v>51912.62</v>
      </c>
      <c r="BS413" s="11">
        <v>61.27</v>
      </c>
      <c r="BT413" s="11">
        <v>28.49</v>
      </c>
    </row>
    <row r="414" spans="1:72" s="1" customFormat="1" ht="18.2" customHeight="1" x14ac:dyDescent="0.15">
      <c r="A414" s="13">
        <v>412</v>
      </c>
      <c r="B414" s="14" t="s">
        <v>27</v>
      </c>
      <c r="C414" s="14" t="s">
        <v>0</v>
      </c>
      <c r="D414" s="15">
        <v>45383</v>
      </c>
      <c r="E414" s="16" t="s">
        <v>269</v>
      </c>
      <c r="F414" s="17">
        <v>52</v>
      </c>
      <c r="G414" s="17">
        <v>51</v>
      </c>
      <c r="H414" s="18">
        <v>95686.99</v>
      </c>
      <c r="I414" s="18">
        <v>31681.24</v>
      </c>
      <c r="J414" s="18">
        <v>0</v>
      </c>
      <c r="K414" s="18">
        <v>127368.23</v>
      </c>
      <c r="L414" s="18">
        <v>744.34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127368.23</v>
      </c>
      <c r="T414" s="18">
        <v>45941.3</v>
      </c>
      <c r="U414" s="18">
        <v>749.51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46690.81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f>VLOOKUP(E414,[1]Aplicado!$C$807:$AL$1391,36,0)</f>
        <v>0</v>
      </c>
      <c r="AU414" s="18">
        <f t="shared" si="6"/>
        <v>0</v>
      </c>
      <c r="AV414" s="18">
        <v>32425.58</v>
      </c>
      <c r="AW414" s="18">
        <v>46690.81</v>
      </c>
      <c r="AX414" s="19">
        <v>90</v>
      </c>
      <c r="AY414" s="19">
        <v>300</v>
      </c>
      <c r="AZ414" s="18">
        <v>714000</v>
      </c>
      <c r="BA414" s="18">
        <v>172350</v>
      </c>
      <c r="BB414" s="20">
        <v>89.99</v>
      </c>
      <c r="BC414" s="20">
        <v>66.503434973600207</v>
      </c>
      <c r="BD414" s="20">
        <v>9.4</v>
      </c>
      <c r="BE414" s="20"/>
      <c r="BF414" s="16" t="s">
        <v>352</v>
      </c>
      <c r="BG414" s="13"/>
      <c r="BH414" s="16" t="s">
        <v>353</v>
      </c>
      <c r="BI414" s="16" t="s">
        <v>601</v>
      </c>
      <c r="BJ414" s="16" t="s">
        <v>602</v>
      </c>
      <c r="BK414" s="16" t="s">
        <v>356</v>
      </c>
      <c r="BL414" s="14" t="s">
        <v>2</v>
      </c>
      <c r="BM414" s="20">
        <v>1033978.8574504399</v>
      </c>
      <c r="BN414" s="14" t="s">
        <v>254</v>
      </c>
      <c r="BO414" s="20"/>
      <c r="BP414" s="21">
        <v>38980</v>
      </c>
      <c r="BQ414" s="21">
        <v>48108</v>
      </c>
      <c r="BR414" s="20">
        <v>21431.56</v>
      </c>
      <c r="BS414" s="20">
        <v>66</v>
      </c>
      <c r="BT414" s="20">
        <v>28.42</v>
      </c>
    </row>
    <row r="415" spans="1:72" s="1" customFormat="1" ht="18.2" customHeight="1" x14ac:dyDescent="0.15">
      <c r="A415" s="4">
        <v>413</v>
      </c>
      <c r="B415" s="5" t="s">
        <v>27</v>
      </c>
      <c r="C415" s="5" t="s">
        <v>0</v>
      </c>
      <c r="D415" s="6">
        <v>45383</v>
      </c>
      <c r="E415" s="7" t="s">
        <v>658</v>
      </c>
      <c r="F415" s="8">
        <v>10</v>
      </c>
      <c r="G415" s="8">
        <v>9</v>
      </c>
      <c r="H415" s="9">
        <v>96124.61</v>
      </c>
      <c r="I415" s="9">
        <v>6655.54</v>
      </c>
      <c r="J415" s="9">
        <v>0</v>
      </c>
      <c r="K415" s="9">
        <v>102780.15</v>
      </c>
      <c r="L415" s="9">
        <v>739.46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102780.15</v>
      </c>
      <c r="T415" s="9">
        <v>7035.11</v>
      </c>
      <c r="U415" s="9">
        <v>752.93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7788.04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f>VLOOKUP(E415,[1]Aplicado!$C$807:$AL$1391,36,0)</f>
        <v>0</v>
      </c>
      <c r="AU415" s="9">
        <f t="shared" si="6"/>
        <v>0</v>
      </c>
      <c r="AV415" s="9">
        <v>7395</v>
      </c>
      <c r="AW415" s="9">
        <v>7788.04</v>
      </c>
      <c r="AX415" s="10">
        <v>90</v>
      </c>
      <c r="AY415" s="10">
        <v>300</v>
      </c>
      <c r="AZ415" s="9">
        <v>711000</v>
      </c>
      <c r="BA415" s="9">
        <v>172181.32</v>
      </c>
      <c r="BB415" s="11">
        <v>89.99</v>
      </c>
      <c r="BC415" s="11">
        <v>53.717706999226202</v>
      </c>
      <c r="BD415" s="11">
        <v>9.4</v>
      </c>
      <c r="BE415" s="11"/>
      <c r="BF415" s="7" t="s">
        <v>366</v>
      </c>
      <c r="BG415" s="4"/>
      <c r="BH415" s="7" t="s">
        <v>353</v>
      </c>
      <c r="BI415" s="7" t="s">
        <v>601</v>
      </c>
      <c r="BJ415" s="7" t="s">
        <v>602</v>
      </c>
      <c r="BK415" s="7" t="s">
        <v>356</v>
      </c>
      <c r="BL415" s="5" t="s">
        <v>2</v>
      </c>
      <c r="BM415" s="11">
        <v>834372.13554419996</v>
      </c>
      <c r="BN415" s="5" t="s">
        <v>254</v>
      </c>
      <c r="BO415" s="11"/>
      <c r="BP415" s="12">
        <v>38988</v>
      </c>
      <c r="BQ415" s="12">
        <v>48113</v>
      </c>
      <c r="BR415" s="11">
        <v>3924.62</v>
      </c>
      <c r="BS415" s="11">
        <v>65.930000000000007</v>
      </c>
      <c r="BT415" s="11">
        <v>28.38</v>
      </c>
    </row>
    <row r="416" spans="1:72" s="1" customFormat="1" ht="18.2" customHeight="1" x14ac:dyDescent="0.15">
      <c r="A416" s="13">
        <v>414</v>
      </c>
      <c r="B416" s="14" t="s">
        <v>27</v>
      </c>
      <c r="C416" s="14" t="s">
        <v>0</v>
      </c>
      <c r="D416" s="15">
        <v>45383</v>
      </c>
      <c r="E416" s="16" t="s">
        <v>19</v>
      </c>
      <c r="F416" s="17">
        <v>177</v>
      </c>
      <c r="G416" s="17">
        <v>176</v>
      </c>
      <c r="H416" s="18">
        <v>105145.67</v>
      </c>
      <c r="I416" s="18">
        <v>77289.679999999993</v>
      </c>
      <c r="J416" s="18">
        <v>0</v>
      </c>
      <c r="K416" s="18">
        <v>182435.35</v>
      </c>
      <c r="L416" s="18">
        <v>808.77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182435.35</v>
      </c>
      <c r="T416" s="18">
        <v>211633.93</v>
      </c>
      <c r="U416" s="18">
        <v>823.6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212457.53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f>VLOOKUP(E416,[1]Aplicado!$C$807:$AL$1391,36,0)</f>
        <v>0</v>
      </c>
      <c r="AU416" s="18">
        <f t="shared" si="6"/>
        <v>0</v>
      </c>
      <c r="AV416" s="18">
        <v>78098.45</v>
      </c>
      <c r="AW416" s="18">
        <v>212457.53</v>
      </c>
      <c r="AX416" s="19">
        <v>90</v>
      </c>
      <c r="AY416" s="19">
        <v>300</v>
      </c>
      <c r="AZ416" s="18">
        <v>778000</v>
      </c>
      <c r="BA416" s="18">
        <v>188331.41</v>
      </c>
      <c r="BB416" s="20">
        <v>90</v>
      </c>
      <c r="BC416" s="20">
        <v>87.182385030728497</v>
      </c>
      <c r="BD416" s="20">
        <v>9.4</v>
      </c>
      <c r="BE416" s="20"/>
      <c r="BF416" s="16" t="s">
        <v>366</v>
      </c>
      <c r="BG416" s="13"/>
      <c r="BH416" s="16" t="s">
        <v>363</v>
      </c>
      <c r="BI416" s="16" t="s">
        <v>521</v>
      </c>
      <c r="BJ416" s="16" t="s">
        <v>659</v>
      </c>
      <c r="BK416" s="16" t="s">
        <v>356</v>
      </c>
      <c r="BL416" s="14" t="s">
        <v>2</v>
      </c>
      <c r="BM416" s="20">
        <v>1481015.2794898001</v>
      </c>
      <c r="BN416" s="14" t="s">
        <v>254</v>
      </c>
      <c r="BO416" s="20"/>
      <c r="BP416" s="21">
        <v>38989</v>
      </c>
      <c r="BQ416" s="21">
        <v>48114</v>
      </c>
      <c r="BR416" s="20">
        <v>81055.710000000006</v>
      </c>
      <c r="BS416" s="20">
        <v>72.12</v>
      </c>
      <c r="BT416" s="20">
        <v>28.36</v>
      </c>
    </row>
    <row r="417" spans="1:72" s="1" customFormat="1" ht="18.2" customHeight="1" x14ac:dyDescent="0.15">
      <c r="A417" s="4">
        <v>415</v>
      </c>
      <c r="B417" s="5" t="s">
        <v>351</v>
      </c>
      <c r="C417" s="5" t="s">
        <v>0</v>
      </c>
      <c r="D417" s="6">
        <v>45383</v>
      </c>
      <c r="E417" s="7" t="s">
        <v>661</v>
      </c>
      <c r="F417" s="8">
        <v>1</v>
      </c>
      <c r="G417" s="8">
        <v>1</v>
      </c>
      <c r="H417" s="9">
        <v>32469.33</v>
      </c>
      <c r="I417" s="9">
        <v>559.64</v>
      </c>
      <c r="J417" s="9">
        <v>0</v>
      </c>
      <c r="K417" s="9">
        <v>33028.97</v>
      </c>
      <c r="L417" s="9">
        <v>287.83999999999997</v>
      </c>
      <c r="M417" s="9">
        <v>0</v>
      </c>
      <c r="N417" s="9">
        <v>0</v>
      </c>
      <c r="O417" s="9">
        <v>285.51</v>
      </c>
      <c r="P417" s="9">
        <v>0</v>
      </c>
      <c r="Q417" s="9">
        <v>0</v>
      </c>
      <c r="R417" s="9">
        <v>0</v>
      </c>
      <c r="S417" s="9">
        <v>32743.46</v>
      </c>
      <c r="T417" s="9">
        <v>550.82000000000005</v>
      </c>
      <c r="U417" s="9">
        <v>267.39</v>
      </c>
      <c r="V417" s="9">
        <v>0</v>
      </c>
      <c r="W417" s="9">
        <v>269.72000000000003</v>
      </c>
      <c r="X417" s="9">
        <v>0</v>
      </c>
      <c r="Y417" s="9">
        <v>0</v>
      </c>
      <c r="Z417" s="9">
        <v>0</v>
      </c>
      <c r="AA417" s="9">
        <v>548.49</v>
      </c>
      <c r="AB417" s="9">
        <v>0</v>
      </c>
      <c r="AC417" s="9">
        <v>0</v>
      </c>
      <c r="AD417" s="9">
        <v>0</v>
      </c>
      <c r="AE417" s="9">
        <v>0</v>
      </c>
      <c r="AF417" s="9">
        <v>0.33</v>
      </c>
      <c r="AG417" s="9">
        <v>0</v>
      </c>
      <c r="AH417" s="9">
        <v>0</v>
      </c>
      <c r="AI417" s="9">
        <v>0</v>
      </c>
      <c r="AJ417" s="9">
        <v>65</v>
      </c>
      <c r="AK417" s="9">
        <v>0</v>
      </c>
      <c r="AL417" s="9">
        <v>0</v>
      </c>
      <c r="AM417" s="9">
        <v>0</v>
      </c>
      <c r="AN417" s="9">
        <v>0</v>
      </c>
      <c r="AO417" s="9">
        <v>68.23</v>
      </c>
      <c r="AP417" s="9">
        <v>34.78</v>
      </c>
      <c r="AQ417" s="9">
        <v>1E-3</v>
      </c>
      <c r="AR417" s="9">
        <v>0</v>
      </c>
      <c r="AS417" s="9">
        <v>0</v>
      </c>
      <c r="AT417" s="9">
        <f>VLOOKUP(E417,[1]Aplicado!$C$807:$AL$1391,36,0)</f>
        <v>0</v>
      </c>
      <c r="AU417" s="9">
        <f t="shared" si="6"/>
        <v>723.57100000000003</v>
      </c>
      <c r="AV417" s="9">
        <v>287.83999999999997</v>
      </c>
      <c r="AW417" s="9">
        <v>548.49</v>
      </c>
      <c r="AX417" s="10">
        <v>81</v>
      </c>
      <c r="AY417" s="10">
        <v>360</v>
      </c>
      <c r="AZ417" s="9">
        <v>207277.93</v>
      </c>
      <c r="BA417" s="9">
        <v>64350</v>
      </c>
      <c r="BB417" s="11">
        <v>90</v>
      </c>
      <c r="BC417" s="11">
        <v>45.795048951048898</v>
      </c>
      <c r="BD417" s="11">
        <v>9.8000000000000007</v>
      </c>
      <c r="BE417" s="11"/>
      <c r="BF417" s="7" t="s">
        <v>352</v>
      </c>
      <c r="BG417" s="4"/>
      <c r="BH417" s="7" t="s">
        <v>387</v>
      </c>
      <c r="BI417" s="7" t="s">
        <v>388</v>
      </c>
      <c r="BJ417" s="7" t="s">
        <v>660</v>
      </c>
      <c r="BK417" s="7" t="s">
        <v>358</v>
      </c>
      <c r="BL417" s="5" t="s">
        <v>2</v>
      </c>
      <c r="BM417" s="11">
        <v>265812.32509688003</v>
      </c>
      <c r="BN417" s="5" t="s">
        <v>254</v>
      </c>
      <c r="BO417" s="11"/>
      <c r="BP417" s="12">
        <v>36880</v>
      </c>
      <c r="BQ417" s="12">
        <v>47849</v>
      </c>
      <c r="BR417" s="11">
        <v>195.59</v>
      </c>
      <c r="BS417" s="11">
        <v>65</v>
      </c>
      <c r="BT417" s="11">
        <v>27.71</v>
      </c>
    </row>
    <row r="418" spans="1:72" s="1" customFormat="1" ht="18.2" customHeight="1" x14ac:dyDescent="0.15">
      <c r="A418" s="13">
        <v>416</v>
      </c>
      <c r="B418" s="14" t="s">
        <v>351</v>
      </c>
      <c r="C418" s="14" t="s">
        <v>0</v>
      </c>
      <c r="D418" s="15">
        <v>45383</v>
      </c>
      <c r="E418" s="16" t="s">
        <v>662</v>
      </c>
      <c r="F418" s="17">
        <v>1</v>
      </c>
      <c r="G418" s="17">
        <v>0</v>
      </c>
      <c r="H418" s="18">
        <v>33374.31</v>
      </c>
      <c r="I418" s="18">
        <v>31.67</v>
      </c>
      <c r="J418" s="18">
        <v>0</v>
      </c>
      <c r="K418" s="18">
        <v>33405.980000000003</v>
      </c>
      <c r="L418" s="18">
        <v>282.67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33405.980000000003</v>
      </c>
      <c r="T418" s="18">
        <v>0</v>
      </c>
      <c r="U418" s="18">
        <v>272.56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272.56</v>
      </c>
      <c r="AB418" s="18">
        <v>0</v>
      </c>
      <c r="AC418" s="18">
        <v>0</v>
      </c>
      <c r="AD418" s="18">
        <v>0</v>
      </c>
      <c r="AE418" s="18">
        <v>0</v>
      </c>
      <c r="AF418" s="18">
        <v>28.98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f>VLOOKUP(E418,[1]Aplicado!$C$807:$AL$1391,36,0)</f>
        <v>28.98</v>
      </c>
      <c r="AU418" s="18">
        <f t="shared" si="6"/>
        <v>0</v>
      </c>
      <c r="AV418" s="18">
        <v>314.33999999999997</v>
      </c>
      <c r="AW418" s="18">
        <v>272.56</v>
      </c>
      <c r="AX418" s="19">
        <v>83</v>
      </c>
      <c r="AY418" s="19">
        <v>360</v>
      </c>
      <c r="AZ418" s="18">
        <v>210529.39</v>
      </c>
      <c r="BA418" s="18">
        <v>64350</v>
      </c>
      <c r="BB418" s="20">
        <v>90</v>
      </c>
      <c r="BC418" s="20">
        <v>46.721650349650403</v>
      </c>
      <c r="BD418" s="20">
        <v>9.8000000000000007</v>
      </c>
      <c r="BE418" s="20"/>
      <c r="BF418" s="16" t="s">
        <v>352</v>
      </c>
      <c r="BG418" s="13"/>
      <c r="BH418" s="16" t="s">
        <v>387</v>
      </c>
      <c r="BI418" s="16" t="s">
        <v>388</v>
      </c>
      <c r="BJ418" s="16" t="s">
        <v>660</v>
      </c>
      <c r="BK418" s="16" t="s">
        <v>358</v>
      </c>
      <c r="BL418" s="14" t="s">
        <v>2</v>
      </c>
      <c r="BM418" s="20">
        <v>271190.68100744003</v>
      </c>
      <c r="BN418" s="14" t="s">
        <v>254</v>
      </c>
      <c r="BO418" s="20"/>
      <c r="BP418" s="21">
        <v>36932</v>
      </c>
      <c r="BQ418" s="21">
        <v>47908</v>
      </c>
      <c r="BR418" s="20">
        <v>168.34</v>
      </c>
      <c r="BS418" s="20">
        <v>65</v>
      </c>
      <c r="BT418" s="20">
        <v>28.98</v>
      </c>
    </row>
    <row r="419" spans="1:72" s="1" customFormat="1" ht="18.2" customHeight="1" x14ac:dyDescent="0.15">
      <c r="A419" s="4">
        <v>417</v>
      </c>
      <c r="B419" s="5" t="s">
        <v>351</v>
      </c>
      <c r="C419" s="5" t="s">
        <v>0</v>
      </c>
      <c r="D419" s="6">
        <v>45383</v>
      </c>
      <c r="E419" s="7" t="s">
        <v>663</v>
      </c>
      <c r="F419" s="8">
        <v>1</v>
      </c>
      <c r="G419" s="8">
        <v>0</v>
      </c>
      <c r="H419" s="9">
        <v>34204.300000000003</v>
      </c>
      <c r="I419" s="9">
        <v>273.68</v>
      </c>
      <c r="J419" s="9">
        <v>0</v>
      </c>
      <c r="K419" s="9">
        <v>34477.980000000003</v>
      </c>
      <c r="L419" s="9">
        <v>275.91000000000003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34477.980000000003</v>
      </c>
      <c r="T419" s="9">
        <v>281.55</v>
      </c>
      <c r="U419" s="9">
        <v>279.32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560.87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f>VLOOKUP(E419,[1]Aplicado!$C$807:$AL$1391,36,0)</f>
        <v>0</v>
      </c>
      <c r="AU419" s="9">
        <f t="shared" si="6"/>
        <v>0</v>
      </c>
      <c r="AV419" s="9">
        <v>549.59</v>
      </c>
      <c r="AW419" s="9">
        <v>560.87</v>
      </c>
      <c r="AX419" s="10">
        <v>92</v>
      </c>
      <c r="AY419" s="10">
        <v>360</v>
      </c>
      <c r="AZ419" s="9">
        <v>212980.98</v>
      </c>
      <c r="BA419" s="9">
        <v>64350</v>
      </c>
      <c r="BB419" s="11">
        <v>90</v>
      </c>
      <c r="BC419" s="11">
        <v>48.2209510489511</v>
      </c>
      <c r="BD419" s="11">
        <v>9.8000000000000007</v>
      </c>
      <c r="BE419" s="11"/>
      <c r="BF419" s="7" t="s">
        <v>352</v>
      </c>
      <c r="BG419" s="4"/>
      <c r="BH419" s="7" t="s">
        <v>387</v>
      </c>
      <c r="BI419" s="7" t="s">
        <v>388</v>
      </c>
      <c r="BJ419" s="7" t="s">
        <v>660</v>
      </c>
      <c r="BK419" s="7" t="s">
        <v>358</v>
      </c>
      <c r="BL419" s="5" t="s">
        <v>2</v>
      </c>
      <c r="BM419" s="11">
        <v>279893.20702343999</v>
      </c>
      <c r="BN419" s="5" t="s">
        <v>254</v>
      </c>
      <c r="BO419" s="11"/>
      <c r="BP419" s="12">
        <v>37033</v>
      </c>
      <c r="BQ419" s="12">
        <v>48000</v>
      </c>
      <c r="BR419" s="11">
        <v>447.65</v>
      </c>
      <c r="BS419" s="11">
        <v>90</v>
      </c>
      <c r="BT419" s="11">
        <v>28.67</v>
      </c>
    </row>
    <row r="420" spans="1:72" s="1" customFormat="1" ht="18.2" customHeight="1" x14ac:dyDescent="0.15">
      <c r="A420" s="13">
        <v>418</v>
      </c>
      <c r="B420" s="14" t="s">
        <v>351</v>
      </c>
      <c r="C420" s="14" t="s">
        <v>0</v>
      </c>
      <c r="D420" s="15">
        <v>45383</v>
      </c>
      <c r="E420" s="16" t="s">
        <v>664</v>
      </c>
      <c r="F420" s="17">
        <v>4</v>
      </c>
      <c r="G420" s="17">
        <v>3</v>
      </c>
      <c r="H420" s="18">
        <v>34813.83</v>
      </c>
      <c r="I420" s="18">
        <v>1001.64</v>
      </c>
      <c r="J420" s="18">
        <v>0</v>
      </c>
      <c r="K420" s="18">
        <v>35815.47</v>
      </c>
      <c r="L420" s="18">
        <v>267.02999999999997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35815.47</v>
      </c>
      <c r="T420" s="18">
        <v>952.06</v>
      </c>
      <c r="U420" s="18">
        <v>288.2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1240.26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f>VLOOKUP(E420,[1]Aplicado!$C$807:$AL$1391,36,0)</f>
        <v>0</v>
      </c>
      <c r="AU420" s="18">
        <f t="shared" si="6"/>
        <v>0</v>
      </c>
      <c r="AV420" s="18">
        <v>1268.67</v>
      </c>
      <c r="AW420" s="18">
        <v>1240.26</v>
      </c>
      <c r="AX420" s="19">
        <v>90</v>
      </c>
      <c r="AY420" s="19">
        <v>360</v>
      </c>
      <c r="AZ420" s="18">
        <v>213974.33</v>
      </c>
      <c r="BA420" s="18">
        <v>64350</v>
      </c>
      <c r="BB420" s="20">
        <v>90</v>
      </c>
      <c r="BC420" s="20">
        <v>50.091566433566399</v>
      </c>
      <c r="BD420" s="20">
        <v>9.8000000000000007</v>
      </c>
      <c r="BE420" s="20"/>
      <c r="BF420" s="16" t="s">
        <v>352</v>
      </c>
      <c r="BG420" s="13"/>
      <c r="BH420" s="16" t="s">
        <v>387</v>
      </c>
      <c r="BI420" s="16" t="s">
        <v>388</v>
      </c>
      <c r="BJ420" s="16" t="s">
        <v>660</v>
      </c>
      <c r="BK420" s="16" t="s">
        <v>358</v>
      </c>
      <c r="BL420" s="14" t="s">
        <v>2</v>
      </c>
      <c r="BM420" s="20">
        <v>290750.98829315999</v>
      </c>
      <c r="BN420" s="14" t="s">
        <v>254</v>
      </c>
      <c r="BO420" s="20"/>
      <c r="BP420" s="21">
        <v>37139</v>
      </c>
      <c r="BQ420" s="21">
        <v>48122</v>
      </c>
      <c r="BR420" s="20">
        <v>1079.57</v>
      </c>
      <c r="BS420" s="20">
        <v>90</v>
      </c>
      <c r="BT420" s="20">
        <v>28.54</v>
      </c>
    </row>
    <row r="421" spans="1:72" s="1" customFormat="1" ht="18.2" customHeight="1" x14ac:dyDescent="0.15">
      <c r="A421" s="4">
        <v>419</v>
      </c>
      <c r="B421" s="5" t="s">
        <v>351</v>
      </c>
      <c r="C421" s="5" t="s">
        <v>0</v>
      </c>
      <c r="D421" s="6">
        <v>45383</v>
      </c>
      <c r="E421" s="7" t="s">
        <v>665</v>
      </c>
      <c r="F421" s="8">
        <v>0</v>
      </c>
      <c r="G421" s="8">
        <v>1</v>
      </c>
      <c r="H421" s="9">
        <v>34749.99</v>
      </c>
      <c r="I421" s="9">
        <v>523.71</v>
      </c>
      <c r="J421" s="9">
        <v>0</v>
      </c>
      <c r="K421" s="9">
        <v>35273.699999999997</v>
      </c>
      <c r="L421" s="9">
        <v>269.36</v>
      </c>
      <c r="M421" s="9">
        <v>0</v>
      </c>
      <c r="N421" s="9">
        <v>0</v>
      </c>
      <c r="O421" s="9">
        <v>523.71</v>
      </c>
      <c r="P421" s="9">
        <v>269.36</v>
      </c>
      <c r="Q421" s="9">
        <v>0</v>
      </c>
      <c r="R421" s="9">
        <v>0</v>
      </c>
      <c r="S421" s="9">
        <v>34480.629999999997</v>
      </c>
      <c r="T421" s="9">
        <v>586.75</v>
      </c>
      <c r="U421" s="9">
        <v>285.87</v>
      </c>
      <c r="V421" s="9">
        <v>0</v>
      </c>
      <c r="W421" s="9">
        <v>586.75</v>
      </c>
      <c r="X421" s="9">
        <v>285.87</v>
      </c>
      <c r="Y421" s="9">
        <v>0</v>
      </c>
      <c r="Z421" s="9">
        <v>0</v>
      </c>
      <c r="AA421" s="9">
        <v>0</v>
      </c>
      <c r="AB421" s="9">
        <v>90</v>
      </c>
      <c r="AC421" s="9">
        <v>0</v>
      </c>
      <c r="AD421" s="9">
        <v>0</v>
      </c>
      <c r="AE421" s="9">
        <v>0</v>
      </c>
      <c r="AF421" s="9">
        <v>28.61</v>
      </c>
      <c r="AG421" s="9">
        <v>0</v>
      </c>
      <c r="AH421" s="9">
        <v>70.98</v>
      </c>
      <c r="AI421" s="9">
        <v>50.79</v>
      </c>
      <c r="AJ421" s="9">
        <v>90</v>
      </c>
      <c r="AK421" s="9">
        <v>0</v>
      </c>
      <c r="AL421" s="9">
        <v>0</v>
      </c>
      <c r="AM421" s="9">
        <v>0</v>
      </c>
      <c r="AN421" s="9">
        <v>0</v>
      </c>
      <c r="AO421" s="9">
        <v>70.98</v>
      </c>
      <c r="AP421" s="9">
        <v>35.799999999999997</v>
      </c>
      <c r="AQ421" s="9">
        <v>0</v>
      </c>
      <c r="AR421" s="9">
        <v>0</v>
      </c>
      <c r="AS421" s="9">
        <v>544.36003400000004</v>
      </c>
      <c r="AT421" s="9">
        <f>VLOOKUP(E421,[1]Aplicado!$C$807:$AL$1391,36,0)</f>
        <v>0</v>
      </c>
      <c r="AU421" s="9">
        <f t="shared" si="6"/>
        <v>1558.4899659999999</v>
      </c>
      <c r="AV421" s="9">
        <v>0</v>
      </c>
      <c r="AW421" s="9">
        <v>0</v>
      </c>
      <c r="AX421" s="10">
        <v>89</v>
      </c>
      <c r="AY421" s="10">
        <v>360</v>
      </c>
      <c r="AZ421" s="9">
        <v>213462.25</v>
      </c>
      <c r="BA421" s="9">
        <v>64350</v>
      </c>
      <c r="BB421" s="11">
        <v>90</v>
      </c>
      <c r="BC421" s="11">
        <v>48.224657342657302</v>
      </c>
      <c r="BD421" s="11">
        <v>9.8000000000000007</v>
      </c>
      <c r="BE421" s="11"/>
      <c r="BF421" s="7" t="s">
        <v>352</v>
      </c>
      <c r="BG421" s="4"/>
      <c r="BH421" s="7" t="s">
        <v>387</v>
      </c>
      <c r="BI421" s="7" t="s">
        <v>388</v>
      </c>
      <c r="BJ421" s="7" t="s">
        <v>660</v>
      </c>
      <c r="BK421" s="7" t="s">
        <v>1</v>
      </c>
      <c r="BL421" s="5" t="s">
        <v>2</v>
      </c>
      <c r="BM421" s="11">
        <v>279914.71979763999</v>
      </c>
      <c r="BN421" s="5" t="s">
        <v>254</v>
      </c>
      <c r="BO421" s="11"/>
      <c r="BP421" s="12">
        <v>37106</v>
      </c>
      <c r="BQ421" s="12">
        <v>48092</v>
      </c>
      <c r="BR421" s="11">
        <v>0</v>
      </c>
      <c r="BS421" s="11">
        <v>90</v>
      </c>
      <c r="BT421" s="11">
        <v>0</v>
      </c>
    </row>
    <row r="422" spans="1:72" s="1" customFormat="1" ht="18.2" customHeight="1" x14ac:dyDescent="0.15">
      <c r="A422" s="13">
        <v>420</v>
      </c>
      <c r="B422" s="14" t="s">
        <v>351</v>
      </c>
      <c r="C422" s="14" t="s">
        <v>0</v>
      </c>
      <c r="D422" s="15">
        <v>45383</v>
      </c>
      <c r="E422" s="16" t="s">
        <v>666</v>
      </c>
      <c r="F422" s="17">
        <v>17</v>
      </c>
      <c r="G422" s="17">
        <v>16</v>
      </c>
      <c r="H422" s="18">
        <v>42316.21</v>
      </c>
      <c r="I422" s="18">
        <v>5540.41</v>
      </c>
      <c r="J422" s="18">
        <v>0</v>
      </c>
      <c r="K422" s="18">
        <v>47856.62</v>
      </c>
      <c r="L422" s="18">
        <v>352.32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47856.62</v>
      </c>
      <c r="T422" s="18">
        <v>6419.79</v>
      </c>
      <c r="U422" s="18">
        <v>367.42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6787.21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f>VLOOKUP(E422,[1]Aplicado!$C$807:$AL$1391,36,0)</f>
        <v>0</v>
      </c>
      <c r="AU422" s="18">
        <f t="shared" si="6"/>
        <v>0</v>
      </c>
      <c r="AV422" s="18">
        <v>5892.73</v>
      </c>
      <c r="AW422" s="18">
        <v>6787.21</v>
      </c>
      <c r="AX422" s="19">
        <v>83</v>
      </c>
      <c r="AY422" s="19">
        <v>360</v>
      </c>
      <c r="AZ422" s="18">
        <v>259225.38</v>
      </c>
      <c r="BA422" s="18">
        <v>79200</v>
      </c>
      <c r="BB422" s="20">
        <v>90</v>
      </c>
      <c r="BC422" s="20">
        <v>54.382522727272701</v>
      </c>
      <c r="BD422" s="20">
        <v>10.42</v>
      </c>
      <c r="BE422" s="20"/>
      <c r="BF422" s="16" t="s">
        <v>352</v>
      </c>
      <c r="BG422" s="13"/>
      <c r="BH422" s="16" t="s">
        <v>387</v>
      </c>
      <c r="BI422" s="16" t="s">
        <v>388</v>
      </c>
      <c r="BJ422" s="16" t="s">
        <v>660</v>
      </c>
      <c r="BK422" s="16" t="s">
        <v>356</v>
      </c>
      <c r="BL422" s="14" t="s">
        <v>2</v>
      </c>
      <c r="BM422" s="20">
        <v>388501.38114536001</v>
      </c>
      <c r="BN422" s="14" t="s">
        <v>254</v>
      </c>
      <c r="BO422" s="20"/>
      <c r="BP422" s="21">
        <v>36942</v>
      </c>
      <c r="BQ422" s="21">
        <v>47908</v>
      </c>
      <c r="BR422" s="20">
        <v>3872.07</v>
      </c>
      <c r="BS422" s="20">
        <v>65</v>
      </c>
      <c r="BT422" s="20">
        <v>28.97</v>
      </c>
    </row>
    <row r="423" spans="1:72" s="1" customFormat="1" ht="18.2" customHeight="1" x14ac:dyDescent="0.15">
      <c r="A423" s="4">
        <v>421</v>
      </c>
      <c r="B423" s="5" t="s">
        <v>351</v>
      </c>
      <c r="C423" s="5" t="s">
        <v>0</v>
      </c>
      <c r="D423" s="6">
        <v>45383</v>
      </c>
      <c r="E423" s="7" t="s">
        <v>275</v>
      </c>
      <c r="F423" s="8">
        <v>11</v>
      </c>
      <c r="G423" s="8">
        <v>11</v>
      </c>
      <c r="H423" s="9">
        <v>34484.300000000003</v>
      </c>
      <c r="I423" s="9">
        <v>3111.54</v>
      </c>
      <c r="J423" s="9">
        <v>0</v>
      </c>
      <c r="K423" s="9">
        <v>37595.839999999997</v>
      </c>
      <c r="L423" s="9">
        <v>273.63</v>
      </c>
      <c r="M423" s="9">
        <v>0</v>
      </c>
      <c r="N423" s="9">
        <v>0</v>
      </c>
      <c r="O423" s="9">
        <v>248.18</v>
      </c>
      <c r="P423" s="9">
        <v>0</v>
      </c>
      <c r="Q423" s="9">
        <v>0</v>
      </c>
      <c r="R423" s="9">
        <v>0</v>
      </c>
      <c r="S423" s="9">
        <v>37347.660000000003</v>
      </c>
      <c r="T423" s="9">
        <v>3349.99</v>
      </c>
      <c r="U423" s="9">
        <v>281.60000000000002</v>
      </c>
      <c r="V423" s="9">
        <v>0</v>
      </c>
      <c r="W423" s="9">
        <v>177.05</v>
      </c>
      <c r="X423" s="9">
        <v>0</v>
      </c>
      <c r="Y423" s="9">
        <v>0</v>
      </c>
      <c r="Z423" s="9">
        <v>0</v>
      </c>
      <c r="AA423" s="9">
        <v>3454.54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90</v>
      </c>
      <c r="AK423" s="9">
        <v>0</v>
      </c>
      <c r="AL423" s="9">
        <v>0</v>
      </c>
      <c r="AM423" s="9">
        <v>29.97</v>
      </c>
      <c r="AN423" s="9">
        <v>0</v>
      </c>
      <c r="AO423" s="9">
        <v>70.98</v>
      </c>
      <c r="AP423" s="9">
        <v>35.35</v>
      </c>
      <c r="AQ423" s="9">
        <v>1E-3</v>
      </c>
      <c r="AR423" s="9">
        <v>0</v>
      </c>
      <c r="AS423" s="9">
        <v>0</v>
      </c>
      <c r="AT423" s="9">
        <f>VLOOKUP(E423,[1]Aplicado!$C$807:$AL$1391,36,0)</f>
        <v>0</v>
      </c>
      <c r="AU423" s="9">
        <f t="shared" si="6"/>
        <v>651.53099999999995</v>
      </c>
      <c r="AV423" s="9">
        <v>3136.99</v>
      </c>
      <c r="AW423" s="9">
        <v>3454.54</v>
      </c>
      <c r="AX423" s="10">
        <v>87</v>
      </c>
      <c r="AY423" s="10">
        <v>360</v>
      </c>
      <c r="AZ423" s="9">
        <v>213096.46</v>
      </c>
      <c r="BA423" s="9">
        <v>64350</v>
      </c>
      <c r="BB423" s="11">
        <v>90</v>
      </c>
      <c r="BC423" s="11">
        <v>52.234489510489503</v>
      </c>
      <c r="BD423" s="11">
        <v>9.8000000000000007</v>
      </c>
      <c r="BE423" s="11"/>
      <c r="BF423" s="7" t="s">
        <v>352</v>
      </c>
      <c r="BG423" s="4"/>
      <c r="BH423" s="7" t="s">
        <v>387</v>
      </c>
      <c r="BI423" s="7" t="s">
        <v>647</v>
      </c>
      <c r="BJ423" s="7" t="s">
        <v>667</v>
      </c>
      <c r="BK423" s="7" t="s">
        <v>356</v>
      </c>
      <c r="BL423" s="5" t="s">
        <v>2</v>
      </c>
      <c r="BM423" s="11">
        <v>303189.34961447999</v>
      </c>
      <c r="BN423" s="5" t="s">
        <v>254</v>
      </c>
      <c r="BO423" s="11"/>
      <c r="BP423" s="12">
        <v>37047</v>
      </c>
      <c r="BQ423" s="12">
        <v>48030</v>
      </c>
      <c r="BR423" s="11">
        <v>2456.69</v>
      </c>
      <c r="BS423" s="11">
        <v>90</v>
      </c>
      <c r="BT423" s="11">
        <v>28.65</v>
      </c>
    </row>
    <row r="424" spans="1:72" s="1" customFormat="1" ht="18.2" customHeight="1" x14ac:dyDescent="0.15">
      <c r="A424" s="13">
        <v>422</v>
      </c>
      <c r="B424" s="14" t="s">
        <v>351</v>
      </c>
      <c r="C424" s="14" t="s">
        <v>0</v>
      </c>
      <c r="D424" s="15">
        <v>45383</v>
      </c>
      <c r="E424" s="16" t="s">
        <v>206</v>
      </c>
      <c r="F424" s="17">
        <v>100</v>
      </c>
      <c r="G424" s="17">
        <v>99</v>
      </c>
      <c r="H424" s="18">
        <v>34755.69</v>
      </c>
      <c r="I424" s="18">
        <v>18494.78</v>
      </c>
      <c r="J424" s="18">
        <v>0</v>
      </c>
      <c r="K424" s="18">
        <v>53250.47</v>
      </c>
      <c r="L424" s="18">
        <v>271.41000000000003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53250.47</v>
      </c>
      <c r="T424" s="18">
        <v>37026.19</v>
      </c>
      <c r="U424" s="18">
        <v>283.82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37310.01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f>VLOOKUP(E424,[1]Aplicado!$C$807:$AL$1391,36,0)</f>
        <v>0</v>
      </c>
      <c r="AU424" s="18">
        <f t="shared" si="6"/>
        <v>0</v>
      </c>
      <c r="AV424" s="18">
        <v>18766.189999999999</v>
      </c>
      <c r="AW424" s="18">
        <v>37310.01</v>
      </c>
      <c r="AX424" s="19">
        <v>88</v>
      </c>
      <c r="AY424" s="19">
        <v>360</v>
      </c>
      <c r="AZ424" s="18">
        <v>213813.46</v>
      </c>
      <c r="BA424" s="18">
        <v>64350</v>
      </c>
      <c r="BB424" s="20">
        <v>90</v>
      </c>
      <c r="BC424" s="20">
        <v>74.4761818181818</v>
      </c>
      <c r="BD424" s="20">
        <v>9.8000000000000007</v>
      </c>
      <c r="BE424" s="20"/>
      <c r="BF424" s="16" t="s">
        <v>352</v>
      </c>
      <c r="BG424" s="13"/>
      <c r="BH424" s="16" t="s">
        <v>387</v>
      </c>
      <c r="BI424" s="16" t="s">
        <v>647</v>
      </c>
      <c r="BJ424" s="16" t="s">
        <v>667</v>
      </c>
      <c r="BK424" s="16" t="s">
        <v>356</v>
      </c>
      <c r="BL424" s="14" t="s">
        <v>2</v>
      </c>
      <c r="BM424" s="20">
        <v>432288.80647315999</v>
      </c>
      <c r="BN424" s="14" t="s">
        <v>254</v>
      </c>
      <c r="BO424" s="20"/>
      <c r="BP424" s="21">
        <v>37082</v>
      </c>
      <c r="BQ424" s="21">
        <v>48061</v>
      </c>
      <c r="BR424" s="20">
        <v>23907.32</v>
      </c>
      <c r="BS424" s="20">
        <v>90</v>
      </c>
      <c r="BT424" s="20">
        <v>28.56</v>
      </c>
    </row>
    <row r="425" spans="1:72" s="1" customFormat="1" ht="18.2" customHeight="1" x14ac:dyDescent="0.15">
      <c r="A425" s="4">
        <v>423</v>
      </c>
      <c r="B425" s="5" t="s">
        <v>351</v>
      </c>
      <c r="C425" s="5" t="s">
        <v>0</v>
      </c>
      <c r="D425" s="6">
        <v>45383</v>
      </c>
      <c r="E425" s="7" t="s">
        <v>668</v>
      </c>
      <c r="F425" s="8">
        <v>0</v>
      </c>
      <c r="G425" s="8">
        <v>0</v>
      </c>
      <c r="H425" s="9">
        <v>40775.57</v>
      </c>
      <c r="I425" s="9">
        <v>362.52</v>
      </c>
      <c r="J425" s="9">
        <v>0</v>
      </c>
      <c r="K425" s="9">
        <v>41138.089999999997</v>
      </c>
      <c r="L425" s="9">
        <v>365.67</v>
      </c>
      <c r="M425" s="9">
        <v>0</v>
      </c>
      <c r="N425" s="9">
        <v>0</v>
      </c>
      <c r="O425" s="9">
        <v>362.52</v>
      </c>
      <c r="P425" s="9">
        <v>0</v>
      </c>
      <c r="Q425" s="9">
        <v>0</v>
      </c>
      <c r="R425" s="9">
        <v>0</v>
      </c>
      <c r="S425" s="9">
        <v>40775.57</v>
      </c>
      <c r="T425" s="9">
        <v>357.22</v>
      </c>
      <c r="U425" s="9">
        <v>354.07</v>
      </c>
      <c r="V425" s="9">
        <v>0</v>
      </c>
      <c r="W425" s="9">
        <v>357.22</v>
      </c>
      <c r="X425" s="9">
        <v>0</v>
      </c>
      <c r="Y425" s="9">
        <v>0</v>
      </c>
      <c r="Z425" s="9">
        <v>0</v>
      </c>
      <c r="AA425" s="9">
        <v>354.07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0.1</v>
      </c>
      <c r="AJ425" s="9">
        <v>65</v>
      </c>
      <c r="AK425" s="9">
        <v>0</v>
      </c>
      <c r="AL425" s="9">
        <v>0</v>
      </c>
      <c r="AM425" s="9">
        <v>0</v>
      </c>
      <c r="AN425" s="9">
        <v>0</v>
      </c>
      <c r="AO425" s="9">
        <v>86.32</v>
      </c>
      <c r="AP425" s="9">
        <v>43.81</v>
      </c>
      <c r="AQ425" s="9">
        <v>0</v>
      </c>
      <c r="AR425" s="9">
        <v>0</v>
      </c>
      <c r="AS425" s="9">
        <v>0</v>
      </c>
      <c r="AT425" s="9">
        <f>VLOOKUP(E425,[1]Aplicado!$C$807:$AL$1391,36,0)</f>
        <v>0</v>
      </c>
      <c r="AU425" s="9">
        <f t="shared" si="6"/>
        <v>914.97</v>
      </c>
      <c r="AV425" s="9">
        <v>365.67</v>
      </c>
      <c r="AW425" s="9">
        <v>354.07</v>
      </c>
      <c r="AX425" s="10">
        <v>84</v>
      </c>
      <c r="AY425" s="10">
        <v>360</v>
      </c>
      <c r="AZ425" s="9">
        <v>259046.13</v>
      </c>
      <c r="BA425" s="9">
        <v>79200</v>
      </c>
      <c r="BB425" s="11">
        <v>90</v>
      </c>
      <c r="BC425" s="11">
        <v>46.335875000000001</v>
      </c>
      <c r="BD425" s="11">
        <v>10.42</v>
      </c>
      <c r="BE425" s="11"/>
      <c r="BF425" s="7" t="s">
        <v>352</v>
      </c>
      <c r="BG425" s="4"/>
      <c r="BH425" s="7" t="s">
        <v>387</v>
      </c>
      <c r="BI425" s="7" t="s">
        <v>388</v>
      </c>
      <c r="BJ425" s="7" t="s">
        <v>660</v>
      </c>
      <c r="BK425" s="7" t="s">
        <v>1</v>
      </c>
      <c r="BL425" s="5" t="s">
        <v>2</v>
      </c>
      <c r="BM425" s="11">
        <v>331017.21897595999</v>
      </c>
      <c r="BN425" s="5" t="s">
        <v>254</v>
      </c>
      <c r="BO425" s="11"/>
      <c r="BP425" s="12">
        <v>36956</v>
      </c>
      <c r="BQ425" s="12">
        <v>47939</v>
      </c>
      <c r="BR425" s="11">
        <v>195.04</v>
      </c>
      <c r="BS425" s="11">
        <v>65</v>
      </c>
      <c r="BT425" s="11">
        <v>28.99</v>
      </c>
    </row>
    <row r="426" spans="1:72" s="1" customFormat="1" ht="18.2" customHeight="1" x14ac:dyDescent="0.15">
      <c r="A426" s="13">
        <v>424</v>
      </c>
      <c r="B426" s="14" t="s">
        <v>351</v>
      </c>
      <c r="C426" s="14" t="s">
        <v>0</v>
      </c>
      <c r="D426" s="15">
        <v>45383</v>
      </c>
      <c r="E426" s="16" t="s">
        <v>152</v>
      </c>
      <c r="F426" s="17">
        <v>194</v>
      </c>
      <c r="G426" s="17">
        <v>193</v>
      </c>
      <c r="H426" s="18">
        <v>40980.32</v>
      </c>
      <c r="I426" s="18">
        <v>37833.24</v>
      </c>
      <c r="J426" s="18">
        <v>0</v>
      </c>
      <c r="K426" s="18">
        <v>78813.56</v>
      </c>
      <c r="L426" s="18">
        <v>399.56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78813.56</v>
      </c>
      <c r="T426" s="18">
        <v>107448.21</v>
      </c>
      <c r="U426" s="18">
        <v>349.33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107797.54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f>VLOOKUP(E426,[1]Aplicado!$C$807:$AL$1391,36,0)</f>
        <v>0</v>
      </c>
      <c r="AU426" s="18">
        <f t="shared" si="6"/>
        <v>0</v>
      </c>
      <c r="AV426" s="18">
        <v>38232.800000000003</v>
      </c>
      <c r="AW426" s="18">
        <v>107797.54</v>
      </c>
      <c r="AX426" s="19">
        <v>74</v>
      </c>
      <c r="AY426" s="19">
        <v>300</v>
      </c>
      <c r="AZ426" s="18">
        <v>321000</v>
      </c>
      <c r="BA426" s="18">
        <v>80964.240000000005</v>
      </c>
      <c r="BB426" s="20">
        <v>90</v>
      </c>
      <c r="BC426" s="20">
        <v>87.609300105824502</v>
      </c>
      <c r="BD426" s="20">
        <v>10.23</v>
      </c>
      <c r="BE426" s="20"/>
      <c r="BF426" s="16" t="s">
        <v>352</v>
      </c>
      <c r="BG426" s="13"/>
      <c r="BH426" s="16" t="s">
        <v>422</v>
      </c>
      <c r="BI426" s="16" t="s">
        <v>424</v>
      </c>
      <c r="BJ426" s="16" t="s">
        <v>432</v>
      </c>
      <c r="BK426" s="16" t="s">
        <v>356</v>
      </c>
      <c r="BL426" s="14" t="s">
        <v>2</v>
      </c>
      <c r="BM426" s="20">
        <v>639810.68685967999</v>
      </c>
      <c r="BN426" s="14" t="s">
        <v>254</v>
      </c>
      <c r="BO426" s="20"/>
      <c r="BP426" s="21">
        <v>38478</v>
      </c>
      <c r="BQ426" s="21">
        <v>47635</v>
      </c>
      <c r="BR426" s="20">
        <v>21704.18</v>
      </c>
      <c r="BS426" s="20">
        <v>0</v>
      </c>
      <c r="BT426" s="20">
        <v>27.79</v>
      </c>
    </row>
    <row r="427" spans="1:72" s="1" customFormat="1" ht="18.2" customHeight="1" x14ac:dyDescent="0.15">
      <c r="A427" s="4">
        <v>425</v>
      </c>
      <c r="B427" s="5" t="s">
        <v>351</v>
      </c>
      <c r="C427" s="5" t="s">
        <v>0</v>
      </c>
      <c r="D427" s="6">
        <v>45383</v>
      </c>
      <c r="E427" s="7" t="s">
        <v>205</v>
      </c>
      <c r="F427" s="8">
        <v>163</v>
      </c>
      <c r="G427" s="8">
        <v>162</v>
      </c>
      <c r="H427" s="9">
        <v>38109.129999999997</v>
      </c>
      <c r="I427" s="9">
        <v>31720.73</v>
      </c>
      <c r="J427" s="9">
        <v>0</v>
      </c>
      <c r="K427" s="9">
        <v>69829.86</v>
      </c>
      <c r="L427" s="9">
        <v>363.42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69829.86</v>
      </c>
      <c r="T427" s="9">
        <v>81137.5</v>
      </c>
      <c r="U427" s="9">
        <v>328.98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81466.48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f>VLOOKUP(E427,[1]Aplicado!$C$807:$AL$1391,36,0)</f>
        <v>0</v>
      </c>
      <c r="AU427" s="9">
        <f t="shared" si="6"/>
        <v>0</v>
      </c>
      <c r="AV427" s="9">
        <v>32084.15</v>
      </c>
      <c r="AW427" s="9">
        <v>81466.48</v>
      </c>
      <c r="AX427" s="10">
        <v>75</v>
      </c>
      <c r="AY427" s="10">
        <v>300</v>
      </c>
      <c r="AZ427" s="9">
        <v>294000</v>
      </c>
      <c r="BA427" s="9">
        <v>74116.47</v>
      </c>
      <c r="BB427" s="11">
        <v>90</v>
      </c>
      <c r="BC427" s="11">
        <v>84.794748049927406</v>
      </c>
      <c r="BD427" s="11">
        <v>10.36</v>
      </c>
      <c r="BE427" s="11"/>
      <c r="BF427" s="7" t="s">
        <v>352</v>
      </c>
      <c r="BG427" s="4"/>
      <c r="BH427" s="7" t="s">
        <v>407</v>
      </c>
      <c r="BI427" s="7" t="s">
        <v>468</v>
      </c>
      <c r="BJ427" s="7" t="s">
        <v>669</v>
      </c>
      <c r="BK427" s="7" t="s">
        <v>356</v>
      </c>
      <c r="BL427" s="5" t="s">
        <v>2</v>
      </c>
      <c r="BM427" s="11">
        <v>566880.75871607999</v>
      </c>
      <c r="BN427" s="5" t="s">
        <v>254</v>
      </c>
      <c r="BO427" s="11"/>
      <c r="BP427" s="12">
        <v>38511</v>
      </c>
      <c r="BQ427" s="12">
        <v>47665</v>
      </c>
      <c r="BR427" s="11">
        <v>20611.34</v>
      </c>
      <c r="BS427" s="11">
        <v>0</v>
      </c>
      <c r="BT427" s="11">
        <v>27.78</v>
      </c>
    </row>
    <row r="428" spans="1:72" s="1" customFormat="1" ht="18.2" customHeight="1" x14ac:dyDescent="0.15">
      <c r="A428" s="13">
        <v>426</v>
      </c>
      <c r="B428" s="14" t="s">
        <v>351</v>
      </c>
      <c r="C428" s="14" t="s">
        <v>0</v>
      </c>
      <c r="D428" s="15">
        <v>45383</v>
      </c>
      <c r="E428" s="16" t="s">
        <v>153</v>
      </c>
      <c r="F428" s="17">
        <v>196</v>
      </c>
      <c r="G428" s="17">
        <v>195</v>
      </c>
      <c r="H428" s="18">
        <v>39354.660000000003</v>
      </c>
      <c r="I428" s="18">
        <v>37187.85</v>
      </c>
      <c r="J428" s="18">
        <v>0</v>
      </c>
      <c r="K428" s="18">
        <v>76542.509999999995</v>
      </c>
      <c r="L428" s="18">
        <v>395.64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76542.509999999995</v>
      </c>
      <c r="T428" s="18">
        <v>107327.53</v>
      </c>
      <c r="U428" s="18">
        <v>341.7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107669.23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f>VLOOKUP(E428,[1]Aplicado!$C$807:$AL$1391,36,0)</f>
        <v>0</v>
      </c>
      <c r="AU428" s="18">
        <f t="shared" si="6"/>
        <v>0</v>
      </c>
      <c r="AV428" s="18">
        <v>37583.49</v>
      </c>
      <c r="AW428" s="18">
        <v>107669.23</v>
      </c>
      <c r="AX428" s="19">
        <v>72</v>
      </c>
      <c r="AY428" s="19">
        <v>300</v>
      </c>
      <c r="AZ428" s="18">
        <v>310300</v>
      </c>
      <c r="BA428" s="18">
        <v>78568.31</v>
      </c>
      <c r="BB428" s="20">
        <v>90</v>
      </c>
      <c r="BC428" s="20">
        <v>87.679446076923398</v>
      </c>
      <c r="BD428" s="20">
        <v>10.42</v>
      </c>
      <c r="BE428" s="20"/>
      <c r="BF428" s="16" t="s">
        <v>352</v>
      </c>
      <c r="BG428" s="13"/>
      <c r="BH428" s="16" t="s">
        <v>392</v>
      </c>
      <c r="BI428" s="16" t="s">
        <v>529</v>
      </c>
      <c r="BJ428" s="16" t="s">
        <v>670</v>
      </c>
      <c r="BK428" s="16" t="s">
        <v>356</v>
      </c>
      <c r="BL428" s="14" t="s">
        <v>2</v>
      </c>
      <c r="BM428" s="20">
        <v>621374.23937027995</v>
      </c>
      <c r="BN428" s="14" t="s">
        <v>254</v>
      </c>
      <c r="BO428" s="20"/>
      <c r="BP428" s="21">
        <v>38433</v>
      </c>
      <c r="BQ428" s="21">
        <v>47574</v>
      </c>
      <c r="BR428" s="20">
        <v>21608</v>
      </c>
      <c r="BS428" s="20">
        <v>0</v>
      </c>
      <c r="BT428" s="20">
        <v>27.92</v>
      </c>
    </row>
    <row r="429" spans="1:72" s="1" customFormat="1" ht="18.2" customHeight="1" x14ac:dyDescent="0.15">
      <c r="A429" s="4">
        <v>427</v>
      </c>
      <c r="B429" s="5" t="s">
        <v>351</v>
      </c>
      <c r="C429" s="5" t="s">
        <v>0</v>
      </c>
      <c r="D429" s="6">
        <v>45383</v>
      </c>
      <c r="E429" s="7" t="s">
        <v>154</v>
      </c>
      <c r="F429" s="8">
        <v>184</v>
      </c>
      <c r="G429" s="8">
        <v>183</v>
      </c>
      <c r="H429" s="9">
        <v>36376.46</v>
      </c>
      <c r="I429" s="9">
        <v>27131.599999999999</v>
      </c>
      <c r="J429" s="9">
        <v>0</v>
      </c>
      <c r="K429" s="9">
        <v>63508.06</v>
      </c>
      <c r="L429" s="9">
        <v>295.93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63508.06</v>
      </c>
      <c r="T429" s="9">
        <v>85433.42</v>
      </c>
      <c r="U429" s="9">
        <v>315.85000000000002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85749.27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f>VLOOKUP(E429,[1]Aplicado!$C$807:$AL$1391,36,0)</f>
        <v>0</v>
      </c>
      <c r="AU429" s="9">
        <f t="shared" si="6"/>
        <v>0</v>
      </c>
      <c r="AV429" s="9">
        <v>27427.53</v>
      </c>
      <c r="AW429" s="9">
        <v>85749.27</v>
      </c>
      <c r="AX429" s="10">
        <v>84</v>
      </c>
      <c r="AY429" s="10">
        <v>360</v>
      </c>
      <c r="AZ429" s="9">
        <v>233445.96</v>
      </c>
      <c r="BA429" s="9">
        <v>67320</v>
      </c>
      <c r="BB429" s="11">
        <v>85</v>
      </c>
      <c r="BC429" s="11">
        <v>80.186944444444407</v>
      </c>
      <c r="BD429" s="11">
        <v>10.42</v>
      </c>
      <c r="BE429" s="11"/>
      <c r="BF429" s="7" t="s">
        <v>352</v>
      </c>
      <c r="BG429" s="4"/>
      <c r="BH429" s="7" t="s">
        <v>407</v>
      </c>
      <c r="BI429" s="7" t="s">
        <v>468</v>
      </c>
      <c r="BJ429" s="7" t="s">
        <v>671</v>
      </c>
      <c r="BK429" s="7" t="s">
        <v>356</v>
      </c>
      <c r="BL429" s="5" t="s">
        <v>2</v>
      </c>
      <c r="BM429" s="11">
        <v>515560.20930568001</v>
      </c>
      <c r="BN429" s="5" t="s">
        <v>254</v>
      </c>
      <c r="BO429" s="11"/>
      <c r="BP429" s="12">
        <v>36980</v>
      </c>
      <c r="BQ429" s="12">
        <v>47939</v>
      </c>
      <c r="BR429" s="11">
        <v>46818.85</v>
      </c>
      <c r="BS429" s="11">
        <v>86</v>
      </c>
      <c r="BT429" s="11">
        <v>34.99</v>
      </c>
    </row>
    <row r="430" spans="1:72" s="1" customFormat="1" ht="18.2" customHeight="1" x14ac:dyDescent="0.15">
      <c r="A430" s="13">
        <v>428</v>
      </c>
      <c r="B430" s="14" t="s">
        <v>351</v>
      </c>
      <c r="C430" s="14" t="s">
        <v>0</v>
      </c>
      <c r="D430" s="15">
        <v>45383</v>
      </c>
      <c r="E430" s="16" t="s">
        <v>155</v>
      </c>
      <c r="F430" s="17">
        <v>115</v>
      </c>
      <c r="G430" s="17">
        <v>114</v>
      </c>
      <c r="H430" s="18">
        <v>34994.28</v>
      </c>
      <c r="I430" s="18">
        <v>32503.94</v>
      </c>
      <c r="J430" s="18">
        <v>0</v>
      </c>
      <c r="K430" s="18">
        <v>67498.22</v>
      </c>
      <c r="L430" s="18">
        <v>436.69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67498.22</v>
      </c>
      <c r="T430" s="18">
        <v>49676.34</v>
      </c>
      <c r="U430" s="18">
        <v>283.43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49959.77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f>VLOOKUP(E430,[1]Aplicado!$C$807:$AL$1391,36,0)</f>
        <v>0</v>
      </c>
      <c r="AU430" s="18">
        <f t="shared" si="6"/>
        <v>0</v>
      </c>
      <c r="AV430" s="18">
        <v>32940.629999999997</v>
      </c>
      <c r="AW430" s="18">
        <v>49959.77</v>
      </c>
      <c r="AX430" s="19">
        <v>62</v>
      </c>
      <c r="AY430" s="19">
        <v>300</v>
      </c>
      <c r="AZ430" s="18">
        <v>307905.21000000002</v>
      </c>
      <c r="BA430" s="18">
        <v>81000</v>
      </c>
      <c r="BB430" s="20">
        <v>90</v>
      </c>
      <c r="BC430" s="20">
        <v>74.998022222222204</v>
      </c>
      <c r="BD430" s="20">
        <v>9.7200000000000006</v>
      </c>
      <c r="BE430" s="20"/>
      <c r="BF430" s="16" t="s">
        <v>352</v>
      </c>
      <c r="BG430" s="13"/>
      <c r="BH430" s="16" t="s">
        <v>395</v>
      </c>
      <c r="BI430" s="16" t="s">
        <v>604</v>
      </c>
      <c r="BJ430" s="16" t="s">
        <v>673</v>
      </c>
      <c r="BK430" s="16" t="s">
        <v>356</v>
      </c>
      <c r="BL430" s="14" t="s">
        <v>2</v>
      </c>
      <c r="BM430" s="20">
        <v>547952.43991016003</v>
      </c>
      <c r="BN430" s="14" t="s">
        <v>254</v>
      </c>
      <c r="BO430" s="20"/>
      <c r="BP430" s="21">
        <v>38134</v>
      </c>
      <c r="BQ430" s="21">
        <v>47270</v>
      </c>
      <c r="BR430" s="20">
        <v>14944.25</v>
      </c>
      <c r="BS430" s="20">
        <v>0</v>
      </c>
      <c r="BT430" s="20">
        <v>28.01</v>
      </c>
    </row>
    <row r="431" spans="1:72" s="1" customFormat="1" ht="18.2" customHeight="1" x14ac:dyDescent="0.15">
      <c r="A431" s="4">
        <v>429</v>
      </c>
      <c r="B431" s="5" t="s">
        <v>351</v>
      </c>
      <c r="C431" s="5" t="s">
        <v>0</v>
      </c>
      <c r="D431" s="6">
        <v>45383</v>
      </c>
      <c r="E431" s="7" t="s">
        <v>674</v>
      </c>
      <c r="F431" s="8">
        <v>0</v>
      </c>
      <c r="G431" s="8">
        <v>0</v>
      </c>
      <c r="H431" s="9">
        <v>51227.49</v>
      </c>
      <c r="I431" s="9">
        <v>604.87</v>
      </c>
      <c r="J431" s="9">
        <v>0</v>
      </c>
      <c r="K431" s="9">
        <v>51832.36</v>
      </c>
      <c r="L431" s="9">
        <v>609.89</v>
      </c>
      <c r="M431" s="9">
        <v>0</v>
      </c>
      <c r="N431" s="9">
        <v>0</v>
      </c>
      <c r="O431" s="9">
        <v>604.87</v>
      </c>
      <c r="P431" s="9">
        <v>0</v>
      </c>
      <c r="Q431" s="9">
        <v>0</v>
      </c>
      <c r="R431" s="9">
        <v>0</v>
      </c>
      <c r="S431" s="9">
        <v>51227.49</v>
      </c>
      <c r="T431" s="9">
        <v>429.74</v>
      </c>
      <c r="U431" s="9">
        <v>424.72</v>
      </c>
      <c r="V431" s="9">
        <v>0</v>
      </c>
      <c r="W431" s="9">
        <v>429.74</v>
      </c>
      <c r="X431" s="9">
        <v>0</v>
      </c>
      <c r="Y431" s="9">
        <v>0</v>
      </c>
      <c r="Z431" s="9">
        <v>0</v>
      </c>
      <c r="AA431" s="9">
        <v>424.72</v>
      </c>
      <c r="AB431" s="9">
        <v>0</v>
      </c>
      <c r="AC431" s="9">
        <v>0</v>
      </c>
      <c r="AD431" s="9">
        <v>0</v>
      </c>
      <c r="AE431" s="9">
        <v>0</v>
      </c>
      <c r="AF431" s="9">
        <v>28.05</v>
      </c>
      <c r="AG431" s="9">
        <v>0</v>
      </c>
      <c r="AH431" s="9">
        <v>39.51</v>
      </c>
      <c r="AI431" s="9">
        <v>71.569999999999993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45.79</v>
      </c>
      <c r="AP431" s="9">
        <v>0</v>
      </c>
      <c r="AQ431" s="9">
        <v>1E-3</v>
      </c>
      <c r="AR431" s="9">
        <v>0</v>
      </c>
      <c r="AS431" s="9">
        <v>0</v>
      </c>
      <c r="AT431" s="9">
        <f>VLOOKUP(E431,[1]Aplicado!$C$807:$AL$1391,36,0)</f>
        <v>0</v>
      </c>
      <c r="AU431" s="9">
        <f t="shared" si="6"/>
        <v>1219.5309999999999</v>
      </c>
      <c r="AV431" s="9">
        <v>609.89</v>
      </c>
      <c r="AW431" s="9">
        <v>424.72</v>
      </c>
      <c r="AX431" s="10">
        <v>64</v>
      </c>
      <c r="AY431" s="10">
        <v>300</v>
      </c>
      <c r="AZ431" s="9">
        <v>433883.18</v>
      </c>
      <c r="BA431" s="9">
        <v>114300</v>
      </c>
      <c r="BB431" s="11">
        <v>90</v>
      </c>
      <c r="BC431" s="11">
        <v>40.336606299212598</v>
      </c>
      <c r="BD431" s="11">
        <v>9.9499999999999993</v>
      </c>
      <c r="BE431" s="11"/>
      <c r="BF431" s="7" t="s">
        <v>352</v>
      </c>
      <c r="BG431" s="4"/>
      <c r="BH431" s="7" t="s">
        <v>395</v>
      </c>
      <c r="BI431" s="7" t="s">
        <v>604</v>
      </c>
      <c r="BJ431" s="7" t="s">
        <v>673</v>
      </c>
      <c r="BK431" s="7" t="s">
        <v>1</v>
      </c>
      <c r="BL431" s="5" t="s">
        <v>2</v>
      </c>
      <c r="BM431" s="11">
        <v>415866.19818971999</v>
      </c>
      <c r="BN431" s="5" t="s">
        <v>254</v>
      </c>
      <c r="BO431" s="11"/>
      <c r="BP431" s="12">
        <v>38188</v>
      </c>
      <c r="BQ431" s="12">
        <v>47331</v>
      </c>
      <c r="BR431" s="11">
        <v>15.79</v>
      </c>
      <c r="BS431" s="11">
        <v>0</v>
      </c>
      <c r="BT431" s="11">
        <v>28.05</v>
      </c>
    </row>
    <row r="432" spans="1:72" s="1" customFormat="1" ht="18.2" customHeight="1" x14ac:dyDescent="0.15">
      <c r="A432" s="13">
        <v>430</v>
      </c>
      <c r="B432" s="14" t="s">
        <v>351</v>
      </c>
      <c r="C432" s="14" t="s">
        <v>0</v>
      </c>
      <c r="D432" s="15">
        <v>45383</v>
      </c>
      <c r="E432" s="16" t="s">
        <v>675</v>
      </c>
      <c r="F432" s="17">
        <v>0</v>
      </c>
      <c r="G432" s="17">
        <v>0</v>
      </c>
      <c r="H432" s="18">
        <v>27406.95</v>
      </c>
      <c r="I432" s="18">
        <v>0</v>
      </c>
      <c r="J432" s="18">
        <v>0</v>
      </c>
      <c r="K432" s="18">
        <v>27406.95</v>
      </c>
      <c r="L432" s="18">
        <v>506.06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27406.95</v>
      </c>
      <c r="T432" s="18">
        <v>0</v>
      </c>
      <c r="U432" s="18">
        <v>227.25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227.25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0.04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4.0649999999999999E-2</v>
      </c>
      <c r="AT432" s="18">
        <f>VLOOKUP(E432,[1]Aplicado!$C$807:$AL$1391,36,0)</f>
        <v>0</v>
      </c>
      <c r="AU432" s="18">
        <f t="shared" si="6"/>
        <v>-6.499999999999978E-4</v>
      </c>
      <c r="AV432" s="18">
        <v>506.06</v>
      </c>
      <c r="AW432" s="18">
        <v>227.25</v>
      </c>
      <c r="AX432" s="19">
        <v>46</v>
      </c>
      <c r="AY432" s="19">
        <v>300</v>
      </c>
      <c r="AZ432" s="18">
        <v>307596.96000000002</v>
      </c>
      <c r="BA432" s="18">
        <v>81012.710000000006</v>
      </c>
      <c r="BB432" s="20">
        <v>90</v>
      </c>
      <c r="BC432" s="20">
        <v>30.4473890578404</v>
      </c>
      <c r="BD432" s="20">
        <v>9.9499999999999993</v>
      </c>
      <c r="BE432" s="20"/>
      <c r="BF432" s="16" t="s">
        <v>352</v>
      </c>
      <c r="BG432" s="13"/>
      <c r="BH432" s="16" t="s">
        <v>395</v>
      </c>
      <c r="BI432" s="16" t="s">
        <v>604</v>
      </c>
      <c r="BJ432" s="16" t="s">
        <v>673</v>
      </c>
      <c r="BK432" s="16" t="s">
        <v>1</v>
      </c>
      <c r="BL432" s="14" t="s">
        <v>2</v>
      </c>
      <c r="BM432" s="20">
        <v>222490.3874946</v>
      </c>
      <c r="BN432" s="14" t="s">
        <v>254</v>
      </c>
      <c r="BO432" s="20"/>
      <c r="BP432" s="21">
        <v>38191</v>
      </c>
      <c r="BQ432" s="21">
        <v>47331</v>
      </c>
      <c r="BR432" s="20">
        <v>89.88</v>
      </c>
      <c r="BS432" s="20">
        <v>0</v>
      </c>
      <c r="BT432" s="20">
        <v>28.04</v>
      </c>
    </row>
    <row r="433" spans="1:72" s="1" customFormat="1" ht="18.2" customHeight="1" x14ac:dyDescent="0.15">
      <c r="A433" s="4">
        <v>431</v>
      </c>
      <c r="B433" s="5" t="s">
        <v>351</v>
      </c>
      <c r="C433" s="5" t="s">
        <v>0</v>
      </c>
      <c r="D433" s="6">
        <v>45383</v>
      </c>
      <c r="E433" s="7" t="s">
        <v>676</v>
      </c>
      <c r="F433" s="8">
        <v>0</v>
      </c>
      <c r="G433" s="8">
        <v>0</v>
      </c>
      <c r="H433" s="9">
        <v>25510.71</v>
      </c>
      <c r="I433" s="9">
        <v>0</v>
      </c>
      <c r="J433" s="9">
        <v>0</v>
      </c>
      <c r="K433" s="9">
        <v>25510.71</v>
      </c>
      <c r="L433" s="9">
        <v>528.28</v>
      </c>
      <c r="M433" s="9">
        <v>0</v>
      </c>
      <c r="N433" s="9">
        <v>0</v>
      </c>
      <c r="O433" s="9">
        <v>0</v>
      </c>
      <c r="P433" s="9">
        <v>528.28</v>
      </c>
      <c r="Q433" s="9">
        <v>18.670000000000002</v>
      </c>
      <c r="R433" s="9">
        <v>0</v>
      </c>
      <c r="S433" s="9">
        <v>24963.759999999998</v>
      </c>
      <c r="T433" s="9">
        <v>0</v>
      </c>
      <c r="U433" s="9">
        <v>215.2</v>
      </c>
      <c r="V433" s="9">
        <v>0</v>
      </c>
      <c r="W433" s="9">
        <v>0</v>
      </c>
      <c r="X433" s="9">
        <v>215.2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39.71</v>
      </c>
      <c r="AI433" s="9">
        <v>50.71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0.35</v>
      </c>
      <c r="AR433" s="9">
        <v>0</v>
      </c>
      <c r="AS433" s="9">
        <v>0</v>
      </c>
      <c r="AT433" s="9">
        <f>VLOOKUP(E433,[1]Aplicado!$C$807:$AL$1391,36,0)</f>
        <v>0</v>
      </c>
      <c r="AU433" s="9">
        <f t="shared" si="6"/>
        <v>852.92000000000007</v>
      </c>
      <c r="AV433" s="9">
        <v>0</v>
      </c>
      <c r="AW433" s="9">
        <v>0</v>
      </c>
      <c r="AX433" s="10">
        <v>66</v>
      </c>
      <c r="AY433" s="10">
        <v>300</v>
      </c>
      <c r="AZ433" s="9">
        <v>307854.53999999998</v>
      </c>
      <c r="BA433" s="9">
        <v>81000</v>
      </c>
      <c r="BB433" s="11">
        <v>90</v>
      </c>
      <c r="BC433" s="11">
        <v>27.7375111111111</v>
      </c>
      <c r="BD433" s="11">
        <v>10.130000000000001</v>
      </c>
      <c r="BE433" s="11"/>
      <c r="BF433" s="7" t="s">
        <v>366</v>
      </c>
      <c r="BG433" s="4"/>
      <c r="BH433" s="7" t="s">
        <v>395</v>
      </c>
      <c r="BI433" s="7" t="s">
        <v>604</v>
      </c>
      <c r="BJ433" s="7" t="s">
        <v>673</v>
      </c>
      <c r="BK433" s="7" t="s">
        <v>1</v>
      </c>
      <c r="BL433" s="5" t="s">
        <v>2</v>
      </c>
      <c r="BM433" s="11">
        <v>202656.50266527999</v>
      </c>
      <c r="BN433" s="5" t="s">
        <v>254</v>
      </c>
      <c r="BO433" s="11"/>
      <c r="BP433" s="12">
        <v>38202</v>
      </c>
      <c r="BQ433" s="12">
        <v>47362</v>
      </c>
      <c r="BR433" s="11">
        <v>0</v>
      </c>
      <c r="BS433" s="11">
        <v>0</v>
      </c>
      <c r="BT433" s="11">
        <v>0</v>
      </c>
    </row>
    <row r="434" spans="1:72" s="1" customFormat="1" ht="18.2" customHeight="1" x14ac:dyDescent="0.15">
      <c r="A434" s="13">
        <v>432</v>
      </c>
      <c r="B434" s="14" t="s">
        <v>351</v>
      </c>
      <c r="C434" s="14" t="s">
        <v>0</v>
      </c>
      <c r="D434" s="15">
        <v>45383</v>
      </c>
      <c r="E434" s="16" t="s">
        <v>677</v>
      </c>
      <c r="F434" s="17">
        <v>1</v>
      </c>
      <c r="G434" s="17">
        <v>1</v>
      </c>
      <c r="H434" s="18">
        <v>84513.52</v>
      </c>
      <c r="I434" s="18">
        <v>1848.61</v>
      </c>
      <c r="J434" s="18">
        <v>0</v>
      </c>
      <c r="K434" s="18">
        <v>86362.13</v>
      </c>
      <c r="L434" s="18">
        <v>935.97</v>
      </c>
      <c r="M434" s="18">
        <v>0</v>
      </c>
      <c r="N434" s="18">
        <v>0</v>
      </c>
      <c r="O434" s="18">
        <v>920.44</v>
      </c>
      <c r="P434" s="18">
        <v>0</v>
      </c>
      <c r="Q434" s="18">
        <v>0</v>
      </c>
      <c r="R434" s="18">
        <v>0</v>
      </c>
      <c r="S434" s="18">
        <v>85441.69</v>
      </c>
      <c r="T434" s="18">
        <v>1180.75</v>
      </c>
      <c r="U434" s="18">
        <v>709.85</v>
      </c>
      <c r="V434" s="18">
        <v>0</v>
      </c>
      <c r="W434" s="18">
        <v>818.42</v>
      </c>
      <c r="X434" s="18">
        <v>0</v>
      </c>
      <c r="Y434" s="18">
        <v>0</v>
      </c>
      <c r="Z434" s="18">
        <v>0</v>
      </c>
      <c r="AA434" s="18">
        <v>1072.18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27.4</v>
      </c>
      <c r="AN434" s="18">
        <v>0</v>
      </c>
      <c r="AO434" s="18">
        <v>87.92</v>
      </c>
      <c r="AP434" s="18">
        <v>112.7</v>
      </c>
      <c r="AQ434" s="18">
        <v>0</v>
      </c>
      <c r="AR434" s="18">
        <v>0</v>
      </c>
      <c r="AS434" s="18">
        <v>4.927E-3</v>
      </c>
      <c r="AT434" s="18">
        <f>VLOOKUP(E434,[1]Aplicado!$C$807:$AL$1391,36,0)</f>
        <v>0</v>
      </c>
      <c r="AU434" s="18">
        <f t="shared" si="6"/>
        <v>1966.8750729999999</v>
      </c>
      <c r="AV434" s="18">
        <v>1864.14</v>
      </c>
      <c r="AW434" s="18">
        <v>1072.18</v>
      </c>
      <c r="AX434" s="19">
        <v>68</v>
      </c>
      <c r="AY434" s="19">
        <v>300</v>
      </c>
      <c r="AZ434" s="18">
        <v>700564.8</v>
      </c>
      <c r="BA434" s="18">
        <v>180000</v>
      </c>
      <c r="BB434" s="20">
        <v>90</v>
      </c>
      <c r="BC434" s="20">
        <v>42.720844999999997</v>
      </c>
      <c r="BD434" s="20">
        <v>10.08</v>
      </c>
      <c r="BE434" s="20"/>
      <c r="BF434" s="16" t="s">
        <v>352</v>
      </c>
      <c r="BG434" s="13"/>
      <c r="BH434" s="16" t="s">
        <v>395</v>
      </c>
      <c r="BI434" s="16" t="s">
        <v>604</v>
      </c>
      <c r="BJ434" s="16" t="s">
        <v>673</v>
      </c>
      <c r="BK434" s="16" t="s">
        <v>358</v>
      </c>
      <c r="BL434" s="14" t="s">
        <v>2</v>
      </c>
      <c r="BM434" s="20">
        <v>693618.03178732004</v>
      </c>
      <c r="BN434" s="14" t="s">
        <v>254</v>
      </c>
      <c r="BO434" s="20"/>
      <c r="BP434" s="21">
        <v>38317</v>
      </c>
      <c r="BQ434" s="21">
        <v>47453</v>
      </c>
      <c r="BR434" s="20">
        <v>228.02</v>
      </c>
      <c r="BS434" s="20">
        <v>0</v>
      </c>
      <c r="BT434" s="20">
        <v>27.4</v>
      </c>
    </row>
    <row r="435" spans="1:72" s="1" customFormat="1" ht="18.2" customHeight="1" x14ac:dyDescent="0.15">
      <c r="A435" s="4">
        <v>433</v>
      </c>
      <c r="B435" s="5" t="s">
        <v>351</v>
      </c>
      <c r="C435" s="5" t="s">
        <v>0</v>
      </c>
      <c r="D435" s="6">
        <v>45383</v>
      </c>
      <c r="E435" s="7" t="s">
        <v>204</v>
      </c>
      <c r="F435" s="8">
        <v>162</v>
      </c>
      <c r="G435" s="8">
        <v>161</v>
      </c>
      <c r="H435" s="9">
        <v>86058.47</v>
      </c>
      <c r="I435" s="9">
        <v>81543.95</v>
      </c>
      <c r="J435" s="9">
        <v>0</v>
      </c>
      <c r="K435" s="9">
        <v>167602.42000000001</v>
      </c>
      <c r="L435" s="9">
        <v>924.66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167602.42000000001</v>
      </c>
      <c r="T435" s="9">
        <v>185690.53</v>
      </c>
      <c r="U435" s="9">
        <v>724.98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186415.51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f>VLOOKUP(E435,[1]Aplicado!$C$807:$AL$1391,36,0)</f>
        <v>0</v>
      </c>
      <c r="AU435" s="9">
        <f t="shared" si="6"/>
        <v>0</v>
      </c>
      <c r="AV435" s="9">
        <v>82468.61</v>
      </c>
      <c r="AW435" s="9">
        <v>186415.51</v>
      </c>
      <c r="AX435" s="10">
        <v>69</v>
      </c>
      <c r="AY435" s="10">
        <v>300</v>
      </c>
      <c r="AZ435" s="9">
        <v>704752.4</v>
      </c>
      <c r="BA435" s="9">
        <v>180000</v>
      </c>
      <c r="BB435" s="11">
        <v>90</v>
      </c>
      <c r="BC435" s="11">
        <v>83.801209999999998</v>
      </c>
      <c r="BD435" s="11">
        <v>10.11</v>
      </c>
      <c r="BE435" s="11"/>
      <c r="BF435" s="7" t="s">
        <v>366</v>
      </c>
      <c r="BG435" s="4"/>
      <c r="BH435" s="7" t="s">
        <v>395</v>
      </c>
      <c r="BI435" s="7" t="s">
        <v>604</v>
      </c>
      <c r="BJ435" s="7" t="s">
        <v>673</v>
      </c>
      <c r="BK435" s="7" t="s">
        <v>356</v>
      </c>
      <c r="BL435" s="5" t="s">
        <v>2</v>
      </c>
      <c r="BM435" s="11">
        <v>1360601.13842776</v>
      </c>
      <c r="BN435" s="5" t="s">
        <v>254</v>
      </c>
      <c r="BO435" s="11"/>
      <c r="BP435" s="12">
        <v>38331</v>
      </c>
      <c r="BQ435" s="12">
        <v>47484</v>
      </c>
      <c r="BR435" s="11">
        <v>39574.129999999997</v>
      </c>
      <c r="BS435" s="11">
        <v>0</v>
      </c>
      <c r="BT435" s="11">
        <v>27.24</v>
      </c>
    </row>
    <row r="436" spans="1:72" s="1" customFormat="1" ht="18.2" customHeight="1" x14ac:dyDescent="0.15">
      <c r="A436" s="13">
        <v>434</v>
      </c>
      <c r="B436" s="14" t="s">
        <v>351</v>
      </c>
      <c r="C436" s="14" t="s">
        <v>0</v>
      </c>
      <c r="D436" s="15">
        <v>45383</v>
      </c>
      <c r="E436" s="16" t="s">
        <v>678</v>
      </c>
      <c r="F436" s="17">
        <v>0</v>
      </c>
      <c r="G436" s="17">
        <v>0</v>
      </c>
      <c r="H436" s="18">
        <v>23239.03</v>
      </c>
      <c r="I436" s="18">
        <v>422.53</v>
      </c>
      <c r="J436" s="18">
        <v>0</v>
      </c>
      <c r="K436" s="18">
        <v>23661.56</v>
      </c>
      <c r="L436" s="18">
        <v>426.44</v>
      </c>
      <c r="M436" s="18">
        <v>0</v>
      </c>
      <c r="N436" s="18">
        <v>0</v>
      </c>
      <c r="O436" s="18">
        <v>422.53</v>
      </c>
      <c r="P436" s="18">
        <v>0</v>
      </c>
      <c r="Q436" s="18">
        <v>42.59</v>
      </c>
      <c r="R436" s="18">
        <v>0</v>
      </c>
      <c r="S436" s="18">
        <v>23196.44</v>
      </c>
      <c r="T436" s="18">
        <v>198.76</v>
      </c>
      <c r="U436" s="18">
        <v>194.85</v>
      </c>
      <c r="V436" s="18">
        <v>0</v>
      </c>
      <c r="W436" s="18">
        <v>198.76</v>
      </c>
      <c r="X436" s="18">
        <v>0</v>
      </c>
      <c r="Y436" s="18">
        <v>0</v>
      </c>
      <c r="Z436" s="18">
        <v>0</v>
      </c>
      <c r="AA436" s="18">
        <v>194.85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1.71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33.19</v>
      </c>
      <c r="AP436" s="18">
        <v>42.49</v>
      </c>
      <c r="AQ436" s="18">
        <v>0.01</v>
      </c>
      <c r="AR436" s="18">
        <v>0</v>
      </c>
      <c r="AS436" s="18">
        <v>0</v>
      </c>
      <c r="AT436" s="18">
        <f>VLOOKUP(E436,[1]Aplicado!$C$807:$AL$1391,36,0)</f>
        <v>0</v>
      </c>
      <c r="AU436" s="18">
        <f t="shared" si="6"/>
        <v>741.28</v>
      </c>
      <c r="AV436" s="18">
        <v>426.44</v>
      </c>
      <c r="AW436" s="18">
        <v>194.85</v>
      </c>
      <c r="AX436" s="19">
        <v>68</v>
      </c>
      <c r="AY436" s="19">
        <v>300</v>
      </c>
      <c r="AZ436" s="18">
        <v>263964.23</v>
      </c>
      <c r="BA436" s="18">
        <v>67950</v>
      </c>
      <c r="BB436" s="20">
        <v>90</v>
      </c>
      <c r="BC436" s="20">
        <v>30.723761589403999</v>
      </c>
      <c r="BD436" s="20">
        <v>10.08</v>
      </c>
      <c r="BE436" s="20"/>
      <c r="BF436" s="16" t="s">
        <v>352</v>
      </c>
      <c r="BG436" s="13"/>
      <c r="BH436" s="16" t="s">
        <v>395</v>
      </c>
      <c r="BI436" s="16" t="s">
        <v>604</v>
      </c>
      <c r="BJ436" s="16" t="s">
        <v>679</v>
      </c>
      <c r="BK436" s="16" t="s">
        <v>1</v>
      </c>
      <c r="BL436" s="14" t="s">
        <v>2</v>
      </c>
      <c r="BM436" s="20">
        <v>188309.34942032001</v>
      </c>
      <c r="BN436" s="14" t="s">
        <v>254</v>
      </c>
      <c r="BO436" s="20"/>
      <c r="BP436" s="21">
        <v>38303</v>
      </c>
      <c r="BQ436" s="21">
        <v>47453</v>
      </c>
      <c r="BR436" s="20">
        <v>74.03</v>
      </c>
      <c r="BS436" s="20">
        <v>0</v>
      </c>
      <c r="BT436" s="20">
        <v>27.45</v>
      </c>
    </row>
    <row r="437" spans="1:72" s="1" customFormat="1" ht="18.2" customHeight="1" x14ac:dyDescent="0.15">
      <c r="A437" s="4">
        <v>435</v>
      </c>
      <c r="B437" s="5" t="s">
        <v>351</v>
      </c>
      <c r="C437" s="5" t="s">
        <v>0</v>
      </c>
      <c r="D437" s="6">
        <v>45383</v>
      </c>
      <c r="E437" s="7" t="s">
        <v>203</v>
      </c>
      <c r="F437" s="8">
        <v>105</v>
      </c>
      <c r="G437" s="8">
        <v>104</v>
      </c>
      <c r="H437" s="9">
        <v>32089.61</v>
      </c>
      <c r="I437" s="9">
        <v>24471.97</v>
      </c>
      <c r="J437" s="9">
        <v>0</v>
      </c>
      <c r="K437" s="9">
        <v>56561.58</v>
      </c>
      <c r="L437" s="9">
        <v>351.76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56561.58</v>
      </c>
      <c r="T437" s="9">
        <v>40760.76</v>
      </c>
      <c r="U437" s="9">
        <v>269.52999999999997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41030.29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f>VLOOKUP(E437,[1]Aplicado!$C$807:$AL$1391,36,0)</f>
        <v>0</v>
      </c>
      <c r="AU437" s="9">
        <f t="shared" si="6"/>
        <v>0</v>
      </c>
      <c r="AV437" s="9">
        <v>24823.73</v>
      </c>
      <c r="AW437" s="9">
        <v>41030.29</v>
      </c>
      <c r="AX437" s="10">
        <v>68</v>
      </c>
      <c r="AY437" s="10">
        <v>300</v>
      </c>
      <c r="AZ437" s="9">
        <v>263964.23</v>
      </c>
      <c r="BA437" s="9">
        <v>67950</v>
      </c>
      <c r="BB437" s="11">
        <v>90</v>
      </c>
      <c r="BC437" s="11">
        <v>74.915999999999997</v>
      </c>
      <c r="BD437" s="11">
        <v>10.08</v>
      </c>
      <c r="BE437" s="11"/>
      <c r="BF437" s="7" t="s">
        <v>352</v>
      </c>
      <c r="BG437" s="4"/>
      <c r="BH437" s="7" t="s">
        <v>395</v>
      </c>
      <c r="BI437" s="7" t="s">
        <v>604</v>
      </c>
      <c r="BJ437" s="7" t="s">
        <v>679</v>
      </c>
      <c r="BK437" s="7" t="s">
        <v>356</v>
      </c>
      <c r="BL437" s="5" t="s">
        <v>2</v>
      </c>
      <c r="BM437" s="11">
        <v>459168.49016424001</v>
      </c>
      <c r="BN437" s="5" t="s">
        <v>254</v>
      </c>
      <c r="BO437" s="11"/>
      <c r="BP437" s="12">
        <v>38303</v>
      </c>
      <c r="BQ437" s="12">
        <v>47453</v>
      </c>
      <c r="BR437" s="11">
        <v>12139.4</v>
      </c>
      <c r="BS437" s="11">
        <v>0</v>
      </c>
      <c r="BT437" s="11">
        <v>27.45</v>
      </c>
    </row>
    <row r="438" spans="1:72" s="1" customFormat="1" ht="18.2" customHeight="1" x14ac:dyDescent="0.15">
      <c r="A438" s="13">
        <v>436</v>
      </c>
      <c r="B438" s="14" t="s">
        <v>351</v>
      </c>
      <c r="C438" s="14" t="s">
        <v>0</v>
      </c>
      <c r="D438" s="15">
        <v>45383</v>
      </c>
      <c r="E438" s="16" t="s">
        <v>681</v>
      </c>
      <c r="F438" s="17">
        <v>0</v>
      </c>
      <c r="G438" s="17">
        <v>0</v>
      </c>
      <c r="H438" s="18">
        <v>35295.589999999997</v>
      </c>
      <c r="I438" s="18">
        <v>33.520000000000003</v>
      </c>
      <c r="J438" s="18">
        <v>0.32</v>
      </c>
      <c r="K438" s="18">
        <v>35329.11</v>
      </c>
      <c r="L438" s="18">
        <v>381.12</v>
      </c>
      <c r="M438" s="18">
        <v>0</v>
      </c>
      <c r="N438" s="18">
        <v>0</v>
      </c>
      <c r="O438" s="18">
        <v>33.520000000000003</v>
      </c>
      <c r="P438" s="18">
        <v>381.12</v>
      </c>
      <c r="Q438" s="18">
        <v>0</v>
      </c>
      <c r="R438" s="18">
        <v>0</v>
      </c>
      <c r="S438" s="18">
        <v>34914.47</v>
      </c>
      <c r="T438" s="18">
        <v>0</v>
      </c>
      <c r="U438" s="18">
        <v>297.37</v>
      </c>
      <c r="V438" s="18">
        <v>0</v>
      </c>
      <c r="W438" s="18">
        <v>0</v>
      </c>
      <c r="X438" s="18">
        <v>297.37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27.32</v>
      </c>
      <c r="AG438" s="18">
        <v>0</v>
      </c>
      <c r="AH438" s="18">
        <v>36.24</v>
      </c>
      <c r="AI438" s="18">
        <v>61.89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6.1590000000000004E-3</v>
      </c>
      <c r="AT438" s="18">
        <f>VLOOKUP(E438,[1]Aplicado!$C$807:$AL$1391,36,0)</f>
        <v>27.32</v>
      </c>
      <c r="AU438" s="18">
        <f t="shared" si="6"/>
        <v>809.81384100000002</v>
      </c>
      <c r="AV438" s="18">
        <v>0</v>
      </c>
      <c r="AW438" s="18">
        <v>0</v>
      </c>
      <c r="AX438" s="19">
        <v>69</v>
      </c>
      <c r="AY438" s="19">
        <v>300</v>
      </c>
      <c r="AZ438" s="18">
        <v>289000</v>
      </c>
      <c r="BA438" s="18">
        <v>74033.429999999993</v>
      </c>
      <c r="BB438" s="20">
        <v>90</v>
      </c>
      <c r="BC438" s="20">
        <v>42.4443700636321</v>
      </c>
      <c r="BD438" s="20">
        <v>10.11</v>
      </c>
      <c r="BE438" s="20"/>
      <c r="BF438" s="16" t="s">
        <v>352</v>
      </c>
      <c r="BG438" s="13"/>
      <c r="BH438" s="16" t="s">
        <v>422</v>
      </c>
      <c r="BI438" s="16" t="s">
        <v>424</v>
      </c>
      <c r="BJ438" s="16" t="s">
        <v>680</v>
      </c>
      <c r="BK438" s="16" t="s">
        <v>1</v>
      </c>
      <c r="BL438" s="14" t="s">
        <v>2</v>
      </c>
      <c r="BM438" s="20">
        <v>283436.64506516</v>
      </c>
      <c r="BN438" s="14" t="s">
        <v>254</v>
      </c>
      <c r="BO438" s="20"/>
      <c r="BP438" s="21">
        <v>38323</v>
      </c>
      <c r="BQ438" s="21">
        <v>47484</v>
      </c>
      <c r="BR438" s="20">
        <v>0</v>
      </c>
      <c r="BS438" s="20">
        <v>0</v>
      </c>
      <c r="BT438" s="20">
        <v>0</v>
      </c>
    </row>
    <row r="439" spans="1:72" s="1" customFormat="1" ht="18.2" customHeight="1" x14ac:dyDescent="0.15">
      <c r="A439" s="4">
        <v>437</v>
      </c>
      <c r="B439" s="5" t="s">
        <v>351</v>
      </c>
      <c r="C439" s="5" t="s">
        <v>0</v>
      </c>
      <c r="D439" s="6">
        <v>45383</v>
      </c>
      <c r="E439" s="7" t="s">
        <v>202</v>
      </c>
      <c r="F439" s="8">
        <v>87</v>
      </c>
      <c r="G439" s="8">
        <v>86</v>
      </c>
      <c r="H439" s="9">
        <v>35568.129999999997</v>
      </c>
      <c r="I439" s="9">
        <v>23142.03</v>
      </c>
      <c r="J439" s="9">
        <v>0</v>
      </c>
      <c r="K439" s="9">
        <v>58710.16</v>
      </c>
      <c r="L439" s="9">
        <v>375.73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58710.16</v>
      </c>
      <c r="T439" s="9">
        <v>35108.03</v>
      </c>
      <c r="U439" s="9">
        <v>297.86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35405.89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f>VLOOKUP(E439,[1]Aplicado!$C$807:$AL$1391,36,0)</f>
        <v>0</v>
      </c>
      <c r="AU439" s="9">
        <f t="shared" si="6"/>
        <v>0</v>
      </c>
      <c r="AV439" s="9">
        <v>23517.759999999998</v>
      </c>
      <c r="AW439" s="9">
        <v>35405.89</v>
      </c>
      <c r="AX439" s="10">
        <v>70</v>
      </c>
      <c r="AY439" s="10">
        <v>300</v>
      </c>
      <c r="AZ439" s="9">
        <v>290000</v>
      </c>
      <c r="BA439" s="9">
        <v>73839.72</v>
      </c>
      <c r="BB439" s="11">
        <v>90</v>
      </c>
      <c r="BC439" s="11">
        <v>71.5592420989679</v>
      </c>
      <c r="BD439" s="11">
        <v>10.050000000000001</v>
      </c>
      <c r="BE439" s="11"/>
      <c r="BF439" s="7" t="s">
        <v>352</v>
      </c>
      <c r="BG439" s="4"/>
      <c r="BH439" s="7" t="s">
        <v>422</v>
      </c>
      <c r="BI439" s="7" t="s">
        <v>424</v>
      </c>
      <c r="BJ439" s="7" t="s">
        <v>680</v>
      </c>
      <c r="BK439" s="7" t="s">
        <v>356</v>
      </c>
      <c r="BL439" s="5" t="s">
        <v>2</v>
      </c>
      <c r="BM439" s="11">
        <v>476610.72276447999</v>
      </c>
      <c r="BN439" s="5" t="s">
        <v>254</v>
      </c>
      <c r="BO439" s="11"/>
      <c r="BP439" s="12">
        <v>38372</v>
      </c>
      <c r="BQ439" s="12">
        <v>47515</v>
      </c>
      <c r="BR439" s="11">
        <v>10576.98</v>
      </c>
      <c r="BS439" s="11">
        <v>0</v>
      </c>
      <c r="BT439" s="11">
        <v>28.05</v>
      </c>
    </row>
    <row r="440" spans="1:72" s="1" customFormat="1" ht="18.2" customHeight="1" x14ac:dyDescent="0.15">
      <c r="A440" s="13">
        <v>438</v>
      </c>
      <c r="B440" s="14" t="s">
        <v>351</v>
      </c>
      <c r="C440" s="14" t="s">
        <v>0</v>
      </c>
      <c r="D440" s="15">
        <v>45383</v>
      </c>
      <c r="E440" s="16" t="s">
        <v>156</v>
      </c>
      <c r="F440" s="17">
        <v>171</v>
      </c>
      <c r="G440" s="17">
        <v>170</v>
      </c>
      <c r="H440" s="18">
        <v>49547.1</v>
      </c>
      <c r="I440" s="18">
        <v>47028.91</v>
      </c>
      <c r="J440" s="18">
        <v>0</v>
      </c>
      <c r="K440" s="18">
        <v>96576.01</v>
      </c>
      <c r="L440" s="18">
        <v>515.37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96576.01</v>
      </c>
      <c r="T440" s="18">
        <v>111270.36</v>
      </c>
      <c r="U440" s="18">
        <v>410.38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111680.74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8">
        <f>VLOOKUP(E440,[1]Aplicado!$C$807:$AL$1391,36,0)</f>
        <v>0</v>
      </c>
      <c r="AU440" s="18">
        <f t="shared" si="6"/>
        <v>0</v>
      </c>
      <c r="AV440" s="18">
        <v>47544.28</v>
      </c>
      <c r="AW440" s="18">
        <v>111680.74</v>
      </c>
      <c r="AX440" s="19">
        <v>71</v>
      </c>
      <c r="AY440" s="19">
        <v>300</v>
      </c>
      <c r="AZ440" s="18">
        <v>402000</v>
      </c>
      <c r="BA440" s="18">
        <v>102352.5</v>
      </c>
      <c r="BB440" s="20">
        <v>90</v>
      </c>
      <c r="BC440" s="20">
        <v>84.920650692459901</v>
      </c>
      <c r="BD440" s="20">
        <v>9.94</v>
      </c>
      <c r="BE440" s="20"/>
      <c r="BF440" s="16" t="s">
        <v>352</v>
      </c>
      <c r="BG440" s="13"/>
      <c r="BH440" s="16" t="s">
        <v>422</v>
      </c>
      <c r="BI440" s="16" t="s">
        <v>424</v>
      </c>
      <c r="BJ440" s="16" t="s">
        <v>680</v>
      </c>
      <c r="BK440" s="16" t="s">
        <v>356</v>
      </c>
      <c r="BL440" s="14" t="s">
        <v>2</v>
      </c>
      <c r="BM440" s="20">
        <v>784006.75330828002</v>
      </c>
      <c r="BN440" s="14" t="s">
        <v>254</v>
      </c>
      <c r="BO440" s="20"/>
      <c r="BP440" s="21">
        <v>38387</v>
      </c>
      <c r="BQ440" s="21">
        <v>47543</v>
      </c>
      <c r="BR440" s="20">
        <v>21546.959999999999</v>
      </c>
      <c r="BS440" s="20">
        <v>0</v>
      </c>
      <c r="BT440" s="20">
        <v>28.04</v>
      </c>
    </row>
    <row r="441" spans="1:72" s="1" customFormat="1" ht="18.2" customHeight="1" x14ac:dyDescent="0.15">
      <c r="A441" s="4">
        <v>439</v>
      </c>
      <c r="B441" s="5" t="s">
        <v>351</v>
      </c>
      <c r="C441" s="5" t="s">
        <v>0</v>
      </c>
      <c r="D441" s="6">
        <v>45383</v>
      </c>
      <c r="E441" s="7" t="s">
        <v>157</v>
      </c>
      <c r="F441" s="8">
        <v>145</v>
      </c>
      <c r="G441" s="8">
        <v>144</v>
      </c>
      <c r="H441" s="9">
        <v>60533.67</v>
      </c>
      <c r="I441" s="9">
        <v>42683.69</v>
      </c>
      <c r="J441" s="9">
        <v>0</v>
      </c>
      <c r="K441" s="9">
        <v>103217.36</v>
      </c>
      <c r="L441" s="9">
        <v>503.93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103217.36</v>
      </c>
      <c r="T441" s="9">
        <v>102206.66</v>
      </c>
      <c r="U441" s="9">
        <v>495.34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102702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f>VLOOKUP(E441,[1]Aplicado!$C$807:$AL$1391,36,0)</f>
        <v>0</v>
      </c>
      <c r="AU441" s="9">
        <f t="shared" si="6"/>
        <v>0</v>
      </c>
      <c r="AV441" s="9">
        <v>43187.62</v>
      </c>
      <c r="AW441" s="9">
        <v>102702</v>
      </c>
      <c r="AX441" s="10">
        <v>84</v>
      </c>
      <c r="AY441" s="10">
        <v>300</v>
      </c>
      <c r="AZ441" s="9">
        <v>488000</v>
      </c>
      <c r="BA441" s="9">
        <v>111520.08</v>
      </c>
      <c r="BB441" s="11">
        <v>84.11</v>
      </c>
      <c r="BC441" s="11">
        <v>77.847972756117102</v>
      </c>
      <c r="BD441" s="11">
        <v>9.82</v>
      </c>
      <c r="BE441" s="11"/>
      <c r="BF441" s="7" t="s">
        <v>366</v>
      </c>
      <c r="BG441" s="4"/>
      <c r="BH441" s="7" t="s">
        <v>433</v>
      </c>
      <c r="BI441" s="7" t="s">
        <v>434</v>
      </c>
      <c r="BJ441" s="7" t="s">
        <v>682</v>
      </c>
      <c r="BK441" s="7" t="s">
        <v>356</v>
      </c>
      <c r="BL441" s="5" t="s">
        <v>2</v>
      </c>
      <c r="BM441" s="11">
        <v>837921.41856608004</v>
      </c>
      <c r="BN441" s="5" t="s">
        <v>254</v>
      </c>
      <c r="BO441" s="11"/>
      <c r="BP441" s="12">
        <v>38790</v>
      </c>
      <c r="BQ441" s="12">
        <v>47939</v>
      </c>
      <c r="BR441" s="11">
        <v>27676.44</v>
      </c>
      <c r="BS441" s="11">
        <v>0</v>
      </c>
      <c r="BT441" s="11">
        <v>28</v>
      </c>
    </row>
    <row r="442" spans="1:72" s="1" customFormat="1" ht="18.2" customHeight="1" x14ac:dyDescent="0.15">
      <c r="A442" s="13">
        <v>440</v>
      </c>
      <c r="B442" s="14" t="s">
        <v>351</v>
      </c>
      <c r="C442" s="14" t="s">
        <v>0</v>
      </c>
      <c r="D442" s="15">
        <v>45383</v>
      </c>
      <c r="E442" s="16" t="s">
        <v>683</v>
      </c>
      <c r="F442" s="17">
        <v>0</v>
      </c>
      <c r="G442" s="17">
        <v>0</v>
      </c>
      <c r="H442" s="18">
        <v>40677.129999999997</v>
      </c>
      <c r="I442" s="18">
        <v>360.4</v>
      </c>
      <c r="J442" s="18">
        <v>0</v>
      </c>
      <c r="K442" s="18">
        <v>41037.53</v>
      </c>
      <c r="L442" s="18">
        <v>363.78</v>
      </c>
      <c r="M442" s="18">
        <v>0</v>
      </c>
      <c r="N442" s="18">
        <v>0</v>
      </c>
      <c r="O442" s="18">
        <v>360.4</v>
      </c>
      <c r="P442" s="18">
        <v>0</v>
      </c>
      <c r="Q442" s="18">
        <v>28.4</v>
      </c>
      <c r="R442" s="18">
        <v>0</v>
      </c>
      <c r="S442" s="18">
        <v>40648.730000000003</v>
      </c>
      <c r="T442" s="18">
        <v>359.34</v>
      </c>
      <c r="U442" s="18">
        <v>355.96</v>
      </c>
      <c r="V442" s="18">
        <v>0</v>
      </c>
      <c r="W442" s="18">
        <v>359.34</v>
      </c>
      <c r="X442" s="18">
        <v>0</v>
      </c>
      <c r="Y442" s="18">
        <v>0</v>
      </c>
      <c r="Z442" s="18">
        <v>0</v>
      </c>
      <c r="AA442" s="18">
        <v>355.96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0.28000000000000003</v>
      </c>
      <c r="AJ442" s="18">
        <v>65</v>
      </c>
      <c r="AK442" s="18">
        <v>0</v>
      </c>
      <c r="AL442" s="18">
        <v>0</v>
      </c>
      <c r="AM442" s="18">
        <v>0</v>
      </c>
      <c r="AN442" s="18">
        <v>0</v>
      </c>
      <c r="AO442" s="18">
        <v>86.32</v>
      </c>
      <c r="AP442" s="18">
        <v>43.46</v>
      </c>
      <c r="AQ442" s="18">
        <v>0</v>
      </c>
      <c r="AR442" s="18">
        <v>0</v>
      </c>
      <c r="AS442" s="18">
        <v>0</v>
      </c>
      <c r="AT442" s="18">
        <f>VLOOKUP(E442,[1]Aplicado!$C$807:$AL$1391,36,0)</f>
        <v>0</v>
      </c>
      <c r="AU442" s="18">
        <f t="shared" si="6"/>
        <v>943.19999999999993</v>
      </c>
      <c r="AV442" s="18">
        <v>363.78</v>
      </c>
      <c r="AW442" s="18">
        <v>355.96</v>
      </c>
      <c r="AX442" s="19">
        <v>79</v>
      </c>
      <c r="AY442" s="19">
        <v>360</v>
      </c>
      <c r="AZ442" s="18">
        <v>250448.44</v>
      </c>
      <c r="BA442" s="18">
        <v>79200</v>
      </c>
      <c r="BB442" s="20">
        <v>90</v>
      </c>
      <c r="BC442" s="20">
        <v>46.191738636363603</v>
      </c>
      <c r="BD442" s="20">
        <v>10.42</v>
      </c>
      <c r="BE442" s="20"/>
      <c r="BF442" s="16" t="s">
        <v>352</v>
      </c>
      <c r="BG442" s="13"/>
      <c r="BH442" s="16" t="s">
        <v>398</v>
      </c>
      <c r="BI442" s="16" t="s">
        <v>684</v>
      </c>
      <c r="BJ442" s="16" t="s">
        <v>685</v>
      </c>
      <c r="BK442" s="16" t="s">
        <v>1</v>
      </c>
      <c r="BL442" s="14" t="s">
        <v>2</v>
      </c>
      <c r="BM442" s="20">
        <v>329987.52830444003</v>
      </c>
      <c r="BN442" s="14" t="s">
        <v>254</v>
      </c>
      <c r="BO442" s="20"/>
      <c r="BP442" s="21">
        <v>36802</v>
      </c>
      <c r="BQ442" s="21">
        <v>47788</v>
      </c>
      <c r="BR442" s="20">
        <v>194.5</v>
      </c>
      <c r="BS442" s="20">
        <v>65</v>
      </c>
      <c r="BT442" s="20">
        <v>28.21</v>
      </c>
    </row>
    <row r="443" spans="1:72" s="1" customFormat="1" ht="18.2" customHeight="1" x14ac:dyDescent="0.15">
      <c r="A443" s="4">
        <v>441</v>
      </c>
      <c r="B443" s="5" t="s">
        <v>351</v>
      </c>
      <c r="C443" s="5" t="s">
        <v>0</v>
      </c>
      <c r="D443" s="6">
        <v>45383</v>
      </c>
      <c r="E443" s="7" t="s">
        <v>686</v>
      </c>
      <c r="F443" s="8">
        <v>0</v>
      </c>
      <c r="G443" s="8">
        <v>0</v>
      </c>
      <c r="H443" s="9">
        <v>41334.550000000003</v>
      </c>
      <c r="I443" s="9">
        <v>36.46</v>
      </c>
      <c r="J443" s="9">
        <v>2.87</v>
      </c>
      <c r="K443" s="9">
        <v>41371.01</v>
      </c>
      <c r="L443" s="9">
        <v>360.84</v>
      </c>
      <c r="M443" s="9">
        <v>0</v>
      </c>
      <c r="N443" s="9">
        <v>0</v>
      </c>
      <c r="O443" s="9">
        <v>36.46</v>
      </c>
      <c r="P443" s="9">
        <v>360.84</v>
      </c>
      <c r="Q443" s="9">
        <v>2.87</v>
      </c>
      <c r="R443" s="9">
        <v>0</v>
      </c>
      <c r="S443" s="9">
        <v>40970.839999999997</v>
      </c>
      <c r="T443" s="9">
        <v>0</v>
      </c>
      <c r="U443" s="9">
        <v>358.9</v>
      </c>
      <c r="V443" s="9">
        <v>0</v>
      </c>
      <c r="W443" s="9">
        <v>0</v>
      </c>
      <c r="X443" s="9">
        <v>358.9</v>
      </c>
      <c r="Y443" s="9">
        <v>0</v>
      </c>
      <c r="Z443" s="9">
        <v>0</v>
      </c>
      <c r="AA443" s="9">
        <v>0</v>
      </c>
      <c r="AB443" s="9">
        <v>65</v>
      </c>
      <c r="AC443" s="9">
        <v>0</v>
      </c>
      <c r="AD443" s="9">
        <v>0</v>
      </c>
      <c r="AE443" s="9">
        <v>0</v>
      </c>
      <c r="AF443" s="9">
        <v>27.93</v>
      </c>
      <c r="AG443" s="9">
        <v>0</v>
      </c>
      <c r="AH443" s="9">
        <v>86.32</v>
      </c>
      <c r="AI443" s="9">
        <v>43.53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3.6999999999999998E-2</v>
      </c>
      <c r="AR443" s="9">
        <v>0</v>
      </c>
      <c r="AS443" s="9">
        <v>0</v>
      </c>
      <c r="AT443" s="9">
        <f>VLOOKUP(E443,[1]Aplicado!$C$807:$AL$1391,36,0)</f>
        <v>27.93</v>
      </c>
      <c r="AU443" s="9">
        <f t="shared" si="6"/>
        <v>951.08699999999999</v>
      </c>
      <c r="AV443" s="9">
        <v>0</v>
      </c>
      <c r="AW443" s="9">
        <v>0</v>
      </c>
      <c r="AX443" s="10">
        <v>80</v>
      </c>
      <c r="AY443" s="10">
        <v>360</v>
      </c>
      <c r="AZ443" s="9">
        <v>253069.43</v>
      </c>
      <c r="BA443" s="9">
        <v>79200</v>
      </c>
      <c r="BB443" s="11">
        <v>90</v>
      </c>
      <c r="BC443" s="11">
        <v>46.557772727272699</v>
      </c>
      <c r="BD443" s="11">
        <v>10.42</v>
      </c>
      <c r="BE443" s="11"/>
      <c r="BF443" s="7" t="s">
        <v>352</v>
      </c>
      <c r="BG443" s="4"/>
      <c r="BH443" s="7" t="s">
        <v>398</v>
      </c>
      <c r="BI443" s="7" t="s">
        <v>684</v>
      </c>
      <c r="BJ443" s="7" t="s">
        <v>685</v>
      </c>
      <c r="BK443" s="7" t="s">
        <v>1</v>
      </c>
      <c r="BL443" s="5" t="s">
        <v>2</v>
      </c>
      <c r="BM443" s="11">
        <v>332602.42630351998</v>
      </c>
      <c r="BN443" s="5" t="s">
        <v>254</v>
      </c>
      <c r="BO443" s="11"/>
      <c r="BP443" s="12">
        <v>36851</v>
      </c>
      <c r="BQ443" s="12">
        <v>47818</v>
      </c>
      <c r="BR443" s="11">
        <v>0</v>
      </c>
      <c r="BS443" s="11">
        <v>65</v>
      </c>
      <c r="BT443" s="11">
        <v>0</v>
      </c>
    </row>
    <row r="444" spans="1:72" s="1" customFormat="1" ht="18.2" customHeight="1" x14ac:dyDescent="0.15">
      <c r="A444" s="13">
        <v>442</v>
      </c>
      <c r="B444" s="14" t="s">
        <v>351</v>
      </c>
      <c r="C444" s="14" t="s">
        <v>0</v>
      </c>
      <c r="D444" s="15">
        <v>45383</v>
      </c>
      <c r="E444" s="16" t="s">
        <v>158</v>
      </c>
      <c r="F444" s="17">
        <v>165</v>
      </c>
      <c r="G444" s="17">
        <v>164</v>
      </c>
      <c r="H444" s="18">
        <v>43484.28</v>
      </c>
      <c r="I444" s="18">
        <v>29937.89</v>
      </c>
      <c r="J444" s="18">
        <v>0</v>
      </c>
      <c r="K444" s="18">
        <v>73422.17</v>
      </c>
      <c r="L444" s="18">
        <v>342.18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73422.17</v>
      </c>
      <c r="T444" s="18">
        <v>88816.45</v>
      </c>
      <c r="U444" s="18">
        <v>377.56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89194.01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f>VLOOKUP(E444,[1]Aplicado!$C$807:$AL$1391,36,0)</f>
        <v>0</v>
      </c>
      <c r="AU444" s="18">
        <f t="shared" si="6"/>
        <v>0</v>
      </c>
      <c r="AV444" s="18">
        <v>30280.07</v>
      </c>
      <c r="AW444" s="18">
        <v>89194.01</v>
      </c>
      <c r="AX444" s="19">
        <v>86</v>
      </c>
      <c r="AY444" s="19">
        <v>360</v>
      </c>
      <c r="AZ444" s="18">
        <v>261706.98</v>
      </c>
      <c r="BA444" s="18">
        <v>79200</v>
      </c>
      <c r="BB444" s="20">
        <v>90</v>
      </c>
      <c r="BC444" s="20">
        <v>83.434284090909102</v>
      </c>
      <c r="BD444" s="20">
        <v>10.42</v>
      </c>
      <c r="BE444" s="20"/>
      <c r="BF444" s="16" t="s">
        <v>352</v>
      </c>
      <c r="BG444" s="13"/>
      <c r="BH444" s="16" t="s">
        <v>398</v>
      </c>
      <c r="BI444" s="16" t="s">
        <v>687</v>
      </c>
      <c r="BJ444" s="16" t="s">
        <v>688</v>
      </c>
      <c r="BK444" s="16" t="s">
        <v>356</v>
      </c>
      <c r="BL444" s="14" t="s">
        <v>2</v>
      </c>
      <c r="BM444" s="20">
        <v>596043.23188076005</v>
      </c>
      <c r="BN444" s="14" t="s">
        <v>254</v>
      </c>
      <c r="BO444" s="20"/>
      <c r="BP444" s="21">
        <v>37020</v>
      </c>
      <c r="BQ444" s="21">
        <v>48000</v>
      </c>
      <c r="BR444" s="20">
        <v>47000.58</v>
      </c>
      <c r="BS444" s="20">
        <v>95.5</v>
      </c>
      <c r="BT444" s="20">
        <v>99.24</v>
      </c>
    </row>
    <row r="445" spans="1:72" s="1" customFormat="1" ht="18.2" customHeight="1" x14ac:dyDescent="0.15">
      <c r="A445" s="4">
        <v>443</v>
      </c>
      <c r="B445" s="5" t="s">
        <v>351</v>
      </c>
      <c r="C445" s="5" t="s">
        <v>0</v>
      </c>
      <c r="D445" s="6">
        <v>45383</v>
      </c>
      <c r="E445" s="7" t="s">
        <v>689</v>
      </c>
      <c r="F445" s="8">
        <v>0</v>
      </c>
      <c r="G445" s="8">
        <v>0</v>
      </c>
      <c r="H445" s="9">
        <v>32129.74</v>
      </c>
      <c r="I445" s="9">
        <v>353.26</v>
      </c>
      <c r="J445" s="9">
        <v>0</v>
      </c>
      <c r="K445" s="9">
        <v>32483</v>
      </c>
      <c r="L445" s="9">
        <v>356.22</v>
      </c>
      <c r="M445" s="9">
        <v>0</v>
      </c>
      <c r="N445" s="9">
        <v>0</v>
      </c>
      <c r="O445" s="9">
        <v>353.26</v>
      </c>
      <c r="P445" s="9">
        <v>0</v>
      </c>
      <c r="Q445" s="9">
        <v>0</v>
      </c>
      <c r="R445" s="9">
        <v>0</v>
      </c>
      <c r="S445" s="9">
        <v>32129.74</v>
      </c>
      <c r="T445" s="9">
        <v>204.82</v>
      </c>
      <c r="U445" s="9">
        <v>269.87</v>
      </c>
      <c r="V445" s="9">
        <v>0</v>
      </c>
      <c r="W445" s="9">
        <v>204.82</v>
      </c>
      <c r="X445" s="9">
        <v>18.38</v>
      </c>
      <c r="Y445" s="9">
        <v>0</v>
      </c>
      <c r="Z445" s="9">
        <v>0</v>
      </c>
      <c r="AA445" s="9">
        <v>251.49</v>
      </c>
      <c r="AB445" s="9">
        <v>0</v>
      </c>
      <c r="AC445" s="9">
        <v>0</v>
      </c>
      <c r="AD445" s="9">
        <v>0</v>
      </c>
      <c r="AE445" s="9">
        <v>0</v>
      </c>
      <c r="AF445" s="9">
        <v>27.45</v>
      </c>
      <c r="AG445" s="9">
        <v>0</v>
      </c>
      <c r="AH445" s="9">
        <v>33.44</v>
      </c>
      <c r="AI445" s="9">
        <v>42.88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1.232E-3</v>
      </c>
      <c r="AT445" s="9">
        <f>VLOOKUP(E445,[1]Aplicado!$C$807:$AL$1391,36,0)</f>
        <v>0</v>
      </c>
      <c r="AU445" s="9">
        <f t="shared" si="6"/>
        <v>680.22876800000006</v>
      </c>
      <c r="AV445" s="9">
        <v>356.22</v>
      </c>
      <c r="AW445" s="9">
        <v>251.49</v>
      </c>
      <c r="AX445" s="10">
        <v>68</v>
      </c>
      <c r="AY445" s="10">
        <v>300</v>
      </c>
      <c r="AZ445" s="9">
        <v>266000</v>
      </c>
      <c r="BA445" s="9">
        <v>68474.06</v>
      </c>
      <c r="BB445" s="11">
        <v>90</v>
      </c>
      <c r="BC445" s="11">
        <v>42.230248943906602</v>
      </c>
      <c r="BD445" s="11">
        <v>10.08</v>
      </c>
      <c r="BE445" s="11"/>
      <c r="BF445" s="7" t="s">
        <v>352</v>
      </c>
      <c r="BG445" s="4"/>
      <c r="BH445" s="7" t="s">
        <v>422</v>
      </c>
      <c r="BI445" s="7" t="s">
        <v>424</v>
      </c>
      <c r="BJ445" s="7" t="s">
        <v>690</v>
      </c>
      <c r="BK445" s="7" t="s">
        <v>1</v>
      </c>
      <c r="BL445" s="5" t="s">
        <v>2</v>
      </c>
      <c r="BM445" s="11">
        <v>260830.12895272</v>
      </c>
      <c r="BN445" s="5" t="s">
        <v>254</v>
      </c>
      <c r="BO445" s="11"/>
      <c r="BP445" s="12">
        <v>38303</v>
      </c>
      <c r="BQ445" s="12">
        <v>47453</v>
      </c>
      <c r="BR445" s="11">
        <v>0</v>
      </c>
      <c r="BS445" s="11">
        <v>0</v>
      </c>
      <c r="BT445" s="11">
        <v>27.45</v>
      </c>
    </row>
    <row r="446" spans="1:72" s="1" customFormat="1" ht="18.2" customHeight="1" x14ac:dyDescent="0.15">
      <c r="A446" s="13">
        <v>444</v>
      </c>
      <c r="B446" s="14" t="s">
        <v>351</v>
      </c>
      <c r="C446" s="14" t="s">
        <v>0</v>
      </c>
      <c r="D446" s="15">
        <v>45383</v>
      </c>
      <c r="E446" s="16" t="s">
        <v>245</v>
      </c>
      <c r="F446" s="17">
        <v>64</v>
      </c>
      <c r="G446" s="17">
        <v>63</v>
      </c>
      <c r="H446" s="18">
        <v>32266.74</v>
      </c>
      <c r="I446" s="18">
        <v>17268.419999999998</v>
      </c>
      <c r="J446" s="18">
        <v>0</v>
      </c>
      <c r="K446" s="18">
        <v>49535.16</v>
      </c>
      <c r="L446" s="18">
        <v>350.29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49535.16</v>
      </c>
      <c r="T446" s="18">
        <v>22543.93</v>
      </c>
      <c r="U446" s="18">
        <v>271.82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22815.75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f>VLOOKUP(E446,[1]Aplicado!$C$807:$AL$1391,36,0)</f>
        <v>0</v>
      </c>
      <c r="AU446" s="18">
        <f t="shared" si="6"/>
        <v>0</v>
      </c>
      <c r="AV446" s="18">
        <v>17618.71</v>
      </c>
      <c r="AW446" s="18">
        <v>22815.75</v>
      </c>
      <c r="AX446" s="19">
        <v>69</v>
      </c>
      <c r="AY446" s="19">
        <v>300</v>
      </c>
      <c r="AZ446" s="18">
        <v>266000</v>
      </c>
      <c r="BA446" s="18">
        <v>67881.320000000007</v>
      </c>
      <c r="BB446" s="20">
        <v>90</v>
      </c>
      <c r="BC446" s="20">
        <v>65.675864877112005</v>
      </c>
      <c r="BD446" s="20">
        <v>10.11</v>
      </c>
      <c r="BE446" s="20"/>
      <c r="BF446" s="16" t="s">
        <v>366</v>
      </c>
      <c r="BG446" s="13"/>
      <c r="BH446" s="16" t="s">
        <v>422</v>
      </c>
      <c r="BI446" s="16" t="s">
        <v>424</v>
      </c>
      <c r="BJ446" s="16" t="s">
        <v>690</v>
      </c>
      <c r="BK446" s="16" t="s">
        <v>356</v>
      </c>
      <c r="BL446" s="14" t="s">
        <v>2</v>
      </c>
      <c r="BM446" s="20">
        <v>402127.81586447998</v>
      </c>
      <c r="BN446" s="14" t="s">
        <v>254</v>
      </c>
      <c r="BO446" s="20"/>
      <c r="BP446" s="21">
        <v>38336</v>
      </c>
      <c r="BQ446" s="21">
        <v>47484</v>
      </c>
      <c r="BR446" s="20">
        <v>7312.51</v>
      </c>
      <c r="BS446" s="20">
        <v>0</v>
      </c>
      <c r="BT446" s="20">
        <v>27.22</v>
      </c>
    </row>
    <row r="447" spans="1:72" s="1" customFormat="1" ht="18.2" customHeight="1" x14ac:dyDescent="0.15">
      <c r="A447" s="4">
        <v>445</v>
      </c>
      <c r="B447" s="5" t="s">
        <v>351</v>
      </c>
      <c r="C447" s="5" t="s">
        <v>0</v>
      </c>
      <c r="D447" s="6">
        <v>45383</v>
      </c>
      <c r="E447" s="7" t="s">
        <v>159</v>
      </c>
      <c r="F447" s="8">
        <v>116</v>
      </c>
      <c r="G447" s="8">
        <v>115</v>
      </c>
      <c r="H447" s="9">
        <v>31526.01</v>
      </c>
      <c r="I447" s="9">
        <v>23107.86</v>
      </c>
      <c r="J447" s="9">
        <v>0</v>
      </c>
      <c r="K447" s="9">
        <v>54633.87</v>
      </c>
      <c r="L447" s="9">
        <v>316.95999999999998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54633.87</v>
      </c>
      <c r="T447" s="9">
        <v>45409.66</v>
      </c>
      <c r="U447" s="9">
        <v>273.73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45683.39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f>VLOOKUP(E447,[1]Aplicado!$C$807:$AL$1391,36,0)</f>
        <v>0</v>
      </c>
      <c r="AU447" s="9">
        <f t="shared" si="6"/>
        <v>0</v>
      </c>
      <c r="AV447" s="9">
        <v>23424.82</v>
      </c>
      <c r="AW447" s="9">
        <v>45683.39</v>
      </c>
      <c r="AX447" s="10">
        <v>72</v>
      </c>
      <c r="AY447" s="10">
        <v>300</v>
      </c>
      <c r="AZ447" s="9">
        <v>247600</v>
      </c>
      <c r="BA447" s="9">
        <v>62941.599999999999</v>
      </c>
      <c r="BB447" s="11">
        <v>90</v>
      </c>
      <c r="BC447" s="11">
        <v>78.120802458151701</v>
      </c>
      <c r="BD447" s="11">
        <v>10.42</v>
      </c>
      <c r="BE447" s="11"/>
      <c r="BF447" s="7" t="s">
        <v>352</v>
      </c>
      <c r="BG447" s="4"/>
      <c r="BH447" s="7" t="s">
        <v>691</v>
      </c>
      <c r="BI447" s="7" t="s">
        <v>692</v>
      </c>
      <c r="BJ447" s="7" t="s">
        <v>693</v>
      </c>
      <c r="BK447" s="7" t="s">
        <v>356</v>
      </c>
      <c r="BL447" s="5" t="s">
        <v>2</v>
      </c>
      <c r="BM447" s="11">
        <v>443519.28640836</v>
      </c>
      <c r="BN447" s="5" t="s">
        <v>254</v>
      </c>
      <c r="BO447" s="11"/>
      <c r="BP447" s="12">
        <v>38419</v>
      </c>
      <c r="BQ447" s="12">
        <v>47574</v>
      </c>
      <c r="BR447" s="11">
        <v>13020.91</v>
      </c>
      <c r="BS447" s="11">
        <v>0</v>
      </c>
      <c r="BT447" s="11">
        <v>28</v>
      </c>
    </row>
    <row r="448" spans="1:72" s="1" customFormat="1" ht="18.2" customHeight="1" x14ac:dyDescent="0.15">
      <c r="A448" s="13">
        <v>446</v>
      </c>
      <c r="B448" s="14" t="s">
        <v>351</v>
      </c>
      <c r="C448" s="14" t="s">
        <v>0</v>
      </c>
      <c r="D448" s="15">
        <v>45383</v>
      </c>
      <c r="E448" s="16" t="s">
        <v>694</v>
      </c>
      <c r="F448" s="17">
        <v>0</v>
      </c>
      <c r="G448" s="17">
        <v>0</v>
      </c>
      <c r="H448" s="18">
        <v>28181.06</v>
      </c>
      <c r="I448" s="18">
        <v>319.17</v>
      </c>
      <c r="J448" s="18">
        <v>0</v>
      </c>
      <c r="K448" s="18">
        <v>28500.23</v>
      </c>
      <c r="L448" s="18">
        <v>322.07</v>
      </c>
      <c r="M448" s="18">
        <v>0</v>
      </c>
      <c r="N448" s="18">
        <v>0</v>
      </c>
      <c r="O448" s="18">
        <v>319.17</v>
      </c>
      <c r="P448" s="18">
        <v>0</v>
      </c>
      <c r="Q448" s="18">
        <v>16.059999999999999</v>
      </c>
      <c r="R448" s="18">
        <v>0</v>
      </c>
      <c r="S448" s="18">
        <v>28165</v>
      </c>
      <c r="T448" s="18">
        <v>249.41</v>
      </c>
      <c r="U448" s="18">
        <v>246.51</v>
      </c>
      <c r="V448" s="18">
        <v>0</v>
      </c>
      <c r="W448" s="18">
        <v>249.41</v>
      </c>
      <c r="X448" s="18">
        <v>0</v>
      </c>
      <c r="Y448" s="18">
        <v>0</v>
      </c>
      <c r="Z448" s="18">
        <v>0</v>
      </c>
      <c r="AA448" s="18">
        <v>246.51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0.32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30.33</v>
      </c>
      <c r="AP448" s="18">
        <v>50.94</v>
      </c>
      <c r="AQ448" s="18">
        <v>0.01</v>
      </c>
      <c r="AR448" s="18">
        <v>0</v>
      </c>
      <c r="AS448" s="18">
        <v>0</v>
      </c>
      <c r="AT448" s="18">
        <f>VLOOKUP(E448,[1]Aplicado!$C$807:$AL$1391,36,0)</f>
        <v>0</v>
      </c>
      <c r="AU448" s="18">
        <f t="shared" si="6"/>
        <v>666.24</v>
      </c>
      <c r="AV448" s="18">
        <v>322.07</v>
      </c>
      <c r="AW448" s="18">
        <v>246.51</v>
      </c>
      <c r="AX448" s="19">
        <v>73</v>
      </c>
      <c r="AY448" s="19">
        <v>300</v>
      </c>
      <c r="AZ448" s="18">
        <v>247600</v>
      </c>
      <c r="BA448" s="18">
        <v>60723.67</v>
      </c>
      <c r="BB448" s="20">
        <v>87.34</v>
      </c>
      <c r="BC448" s="20">
        <v>40.510250780297</v>
      </c>
      <c r="BD448" s="20">
        <v>10.39</v>
      </c>
      <c r="BE448" s="20"/>
      <c r="BF448" s="16" t="s">
        <v>352</v>
      </c>
      <c r="BG448" s="13"/>
      <c r="BH448" s="16" t="s">
        <v>691</v>
      </c>
      <c r="BI448" s="16" t="s">
        <v>692</v>
      </c>
      <c r="BJ448" s="16" t="s">
        <v>693</v>
      </c>
      <c r="BK448" s="16" t="s">
        <v>1</v>
      </c>
      <c r="BL448" s="14" t="s">
        <v>2</v>
      </c>
      <c r="BM448" s="20">
        <v>228644.25862000001</v>
      </c>
      <c r="BN448" s="14" t="s">
        <v>254</v>
      </c>
      <c r="BO448" s="20"/>
      <c r="BP448" s="21">
        <v>38454</v>
      </c>
      <c r="BQ448" s="21">
        <v>47604</v>
      </c>
      <c r="BR448" s="20">
        <v>81.02</v>
      </c>
      <c r="BS448" s="20">
        <v>0</v>
      </c>
      <c r="BT448" s="20">
        <v>27.85</v>
      </c>
    </row>
    <row r="449" spans="1:72" s="1" customFormat="1" ht="18.2" customHeight="1" x14ac:dyDescent="0.15">
      <c r="A449" s="4">
        <v>447</v>
      </c>
      <c r="B449" s="5" t="s">
        <v>351</v>
      </c>
      <c r="C449" s="5" t="s">
        <v>0</v>
      </c>
      <c r="D449" s="6">
        <v>45383</v>
      </c>
      <c r="E449" s="7" t="s">
        <v>201</v>
      </c>
      <c r="F449" s="8">
        <v>86</v>
      </c>
      <c r="G449" s="8">
        <v>86</v>
      </c>
      <c r="H449" s="9">
        <v>0</v>
      </c>
      <c r="I449" s="9">
        <v>35346.339999999997</v>
      </c>
      <c r="J449" s="9">
        <v>0</v>
      </c>
      <c r="K449" s="9">
        <v>35346.339999999997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35346.339999999997</v>
      </c>
      <c r="T449" s="9">
        <v>14353.25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14353.25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f>VLOOKUP(E449,[1]Aplicado!$C$807:$AL$1391,36,0)</f>
        <v>0</v>
      </c>
      <c r="AU449" s="9">
        <f t="shared" si="6"/>
        <v>0</v>
      </c>
      <c r="AV449" s="9">
        <v>35346.339999999997</v>
      </c>
      <c r="AW449" s="9">
        <v>14353.25</v>
      </c>
      <c r="AX449" s="10">
        <v>0</v>
      </c>
      <c r="AY449" s="10">
        <v>300</v>
      </c>
      <c r="AZ449" s="9">
        <v>246500</v>
      </c>
      <c r="BA449" s="9">
        <v>62751.8</v>
      </c>
      <c r="BB449" s="11">
        <v>90</v>
      </c>
      <c r="BC449" s="11">
        <v>50.694491632112502</v>
      </c>
      <c r="BD449" s="11">
        <v>10.050000000000001</v>
      </c>
      <c r="BE449" s="11"/>
      <c r="BF449" s="7" t="s">
        <v>352</v>
      </c>
      <c r="BG449" s="4"/>
      <c r="BH449" s="7" t="s">
        <v>422</v>
      </c>
      <c r="BI449" s="7" t="s">
        <v>423</v>
      </c>
      <c r="BJ449" s="7" t="s">
        <v>481</v>
      </c>
      <c r="BK449" s="7" t="s">
        <v>356</v>
      </c>
      <c r="BL449" s="5" t="s">
        <v>2</v>
      </c>
      <c r="BM449" s="11">
        <v>286942.57781752001</v>
      </c>
      <c r="BN449" s="5" t="s">
        <v>254</v>
      </c>
      <c r="BO449" s="11"/>
      <c r="BP449" s="12">
        <v>38370</v>
      </c>
      <c r="BQ449" s="12">
        <v>47515</v>
      </c>
      <c r="BR449" s="11">
        <v>11265.82</v>
      </c>
      <c r="BS449" s="11">
        <v>0</v>
      </c>
      <c r="BT449" s="11">
        <v>33.94</v>
      </c>
    </row>
    <row r="450" spans="1:72" s="1" customFormat="1" ht="18.2" customHeight="1" x14ac:dyDescent="0.15">
      <c r="A450" s="13">
        <v>448</v>
      </c>
      <c r="B450" s="14" t="s">
        <v>351</v>
      </c>
      <c r="C450" s="14" t="s">
        <v>0</v>
      </c>
      <c r="D450" s="15">
        <v>45383</v>
      </c>
      <c r="E450" s="16" t="s">
        <v>160</v>
      </c>
      <c r="F450" s="17">
        <v>121</v>
      </c>
      <c r="G450" s="17">
        <v>120</v>
      </c>
      <c r="H450" s="18">
        <v>37942.120000000003</v>
      </c>
      <c r="I450" s="18">
        <v>27964.35</v>
      </c>
      <c r="J450" s="18">
        <v>0</v>
      </c>
      <c r="K450" s="18">
        <v>65906.47</v>
      </c>
      <c r="L450" s="18">
        <v>374.87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65906.47</v>
      </c>
      <c r="T450" s="18">
        <v>56497.39</v>
      </c>
      <c r="U450" s="18">
        <v>328.49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56825.88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f>VLOOKUP(E450,[1]Aplicado!$C$807:$AL$1391,36,0)</f>
        <v>0</v>
      </c>
      <c r="AU450" s="18">
        <f t="shared" si="6"/>
        <v>0</v>
      </c>
      <c r="AV450" s="18">
        <v>28339.22</v>
      </c>
      <c r="AW450" s="18">
        <v>56825.88</v>
      </c>
      <c r="AX450" s="19">
        <v>73</v>
      </c>
      <c r="AY450" s="19">
        <v>300</v>
      </c>
      <c r="AZ450" s="18">
        <v>297000</v>
      </c>
      <c r="BA450" s="18">
        <v>75118.009999999995</v>
      </c>
      <c r="BB450" s="20">
        <v>90</v>
      </c>
      <c r="BC450" s="20">
        <v>78.963517537272395</v>
      </c>
      <c r="BD450" s="20">
        <v>10.39</v>
      </c>
      <c r="BE450" s="20"/>
      <c r="BF450" s="16" t="s">
        <v>352</v>
      </c>
      <c r="BG450" s="13"/>
      <c r="BH450" s="16" t="s">
        <v>533</v>
      </c>
      <c r="BI450" s="16" t="s">
        <v>632</v>
      </c>
      <c r="BJ450" s="16" t="s">
        <v>539</v>
      </c>
      <c r="BK450" s="16" t="s">
        <v>356</v>
      </c>
      <c r="BL450" s="14" t="s">
        <v>2</v>
      </c>
      <c r="BM450" s="20">
        <v>535030.56884116004</v>
      </c>
      <c r="BN450" s="14" t="s">
        <v>254</v>
      </c>
      <c r="BO450" s="20"/>
      <c r="BP450" s="21">
        <v>38447</v>
      </c>
      <c r="BQ450" s="21">
        <v>47604</v>
      </c>
      <c r="BR450" s="20">
        <v>15221.3</v>
      </c>
      <c r="BS450" s="20">
        <v>0</v>
      </c>
      <c r="BT450" s="20">
        <v>27.86</v>
      </c>
    </row>
    <row r="451" spans="1:72" s="1" customFormat="1" ht="18.2" customHeight="1" x14ac:dyDescent="0.15">
      <c r="A451" s="4">
        <v>449</v>
      </c>
      <c r="B451" s="5" t="s">
        <v>351</v>
      </c>
      <c r="C451" s="5" t="s">
        <v>0</v>
      </c>
      <c r="D451" s="6">
        <v>45383</v>
      </c>
      <c r="E451" s="7" t="s">
        <v>161</v>
      </c>
      <c r="F451" s="8">
        <v>134</v>
      </c>
      <c r="G451" s="8">
        <v>133</v>
      </c>
      <c r="H451" s="9">
        <v>36592.74</v>
      </c>
      <c r="I451" s="9">
        <v>30737.9</v>
      </c>
      <c r="J451" s="9">
        <v>0</v>
      </c>
      <c r="K451" s="9">
        <v>67330.64</v>
      </c>
      <c r="L451" s="9">
        <v>380.7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67330.64</v>
      </c>
      <c r="T451" s="9">
        <v>60887.05</v>
      </c>
      <c r="U451" s="9">
        <v>303.08999999999997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61190.14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f>VLOOKUP(E451,[1]Aplicado!$C$807:$AL$1391,36,0)</f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31118.6</v>
      </c>
      <c r="AW451" s="9">
        <v>61190.14</v>
      </c>
      <c r="AX451" s="10">
        <v>71</v>
      </c>
      <c r="AY451" s="10">
        <v>300</v>
      </c>
      <c r="AZ451" s="9">
        <v>297000</v>
      </c>
      <c r="BA451" s="9">
        <v>75600.33</v>
      </c>
      <c r="BB451" s="11">
        <v>90</v>
      </c>
      <c r="BC451" s="11">
        <v>80.155173925828095</v>
      </c>
      <c r="BD451" s="11">
        <v>9.94</v>
      </c>
      <c r="BE451" s="11"/>
      <c r="BF451" s="7" t="s">
        <v>352</v>
      </c>
      <c r="BG451" s="4"/>
      <c r="BH451" s="7" t="s">
        <v>533</v>
      </c>
      <c r="BI451" s="7" t="s">
        <v>632</v>
      </c>
      <c r="BJ451" s="7" t="s">
        <v>539</v>
      </c>
      <c r="BK451" s="7" t="s">
        <v>356</v>
      </c>
      <c r="BL451" s="5" t="s">
        <v>2</v>
      </c>
      <c r="BM451" s="11">
        <v>546592.02077792003</v>
      </c>
      <c r="BN451" s="5" t="s">
        <v>254</v>
      </c>
      <c r="BO451" s="11"/>
      <c r="BP451" s="12">
        <v>38398</v>
      </c>
      <c r="BQ451" s="12">
        <v>47543</v>
      </c>
      <c r="BR451" s="11">
        <v>17829.689999999999</v>
      </c>
      <c r="BS451" s="11">
        <v>0</v>
      </c>
      <c r="BT451" s="11">
        <v>28.03</v>
      </c>
    </row>
    <row r="452" spans="1:72" s="1" customFormat="1" ht="18.2" customHeight="1" x14ac:dyDescent="0.15">
      <c r="A452" s="13">
        <v>450</v>
      </c>
      <c r="B452" s="14" t="s">
        <v>351</v>
      </c>
      <c r="C452" s="14" t="s">
        <v>0</v>
      </c>
      <c r="D452" s="15">
        <v>45383</v>
      </c>
      <c r="E452" s="16" t="s">
        <v>200</v>
      </c>
      <c r="F452" s="17">
        <v>157</v>
      </c>
      <c r="G452" s="17">
        <v>156</v>
      </c>
      <c r="H452" s="18">
        <v>36600.35</v>
      </c>
      <c r="I452" s="18">
        <v>33366.480000000003</v>
      </c>
      <c r="J452" s="18">
        <v>0</v>
      </c>
      <c r="K452" s="18">
        <v>69966.83</v>
      </c>
      <c r="L452" s="18">
        <v>380.69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69966.83</v>
      </c>
      <c r="T452" s="18">
        <v>73993.45</v>
      </c>
      <c r="U452" s="18">
        <v>303.14999999999998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74296.600000000006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f>VLOOKUP(E452,[1]Aplicado!$C$807:$AL$1391,36,0)</f>
        <v>0</v>
      </c>
      <c r="AU452" s="18">
        <f t="shared" si="7"/>
        <v>0</v>
      </c>
      <c r="AV452" s="18">
        <v>33747.17</v>
      </c>
      <c r="AW452" s="18">
        <v>74296.600000000006</v>
      </c>
      <c r="AX452" s="19">
        <v>71</v>
      </c>
      <c r="AY452" s="19">
        <v>300</v>
      </c>
      <c r="AZ452" s="18">
        <v>297000</v>
      </c>
      <c r="BA452" s="18">
        <v>75606.59</v>
      </c>
      <c r="BB452" s="20">
        <v>90</v>
      </c>
      <c r="BC452" s="20">
        <v>83.286585203750107</v>
      </c>
      <c r="BD452" s="20">
        <v>9.94</v>
      </c>
      <c r="BE452" s="20"/>
      <c r="BF452" s="16" t="s">
        <v>366</v>
      </c>
      <c r="BG452" s="13"/>
      <c r="BH452" s="16" t="s">
        <v>533</v>
      </c>
      <c r="BI452" s="16" t="s">
        <v>632</v>
      </c>
      <c r="BJ452" s="16" t="s">
        <v>539</v>
      </c>
      <c r="BK452" s="16" t="s">
        <v>356</v>
      </c>
      <c r="BL452" s="14" t="s">
        <v>2</v>
      </c>
      <c r="BM452" s="20">
        <v>567992.68501123996</v>
      </c>
      <c r="BN452" s="14" t="s">
        <v>254</v>
      </c>
      <c r="BO452" s="20"/>
      <c r="BP452" s="21">
        <v>38406</v>
      </c>
      <c r="BQ452" s="21">
        <v>47543</v>
      </c>
      <c r="BR452" s="20">
        <v>20926.32</v>
      </c>
      <c r="BS452" s="20">
        <v>0</v>
      </c>
      <c r="BT452" s="20">
        <v>28.03</v>
      </c>
    </row>
    <row r="453" spans="1:72" s="1" customFormat="1" ht="18.2" customHeight="1" x14ac:dyDescent="0.15">
      <c r="A453" s="4">
        <v>451</v>
      </c>
      <c r="B453" s="5" t="s">
        <v>351</v>
      </c>
      <c r="C453" s="5" t="s">
        <v>0</v>
      </c>
      <c r="D453" s="6">
        <v>45383</v>
      </c>
      <c r="E453" s="7" t="s">
        <v>249</v>
      </c>
      <c r="F453" s="8">
        <v>61</v>
      </c>
      <c r="G453" s="8">
        <v>60</v>
      </c>
      <c r="H453" s="9">
        <v>36489.629999999997</v>
      </c>
      <c r="I453" s="9">
        <v>18215.66</v>
      </c>
      <c r="J453" s="9">
        <v>0</v>
      </c>
      <c r="K453" s="9">
        <v>54705.29</v>
      </c>
      <c r="L453" s="9">
        <v>381.72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54705.29</v>
      </c>
      <c r="T453" s="9">
        <v>23502.38</v>
      </c>
      <c r="U453" s="9">
        <v>302.23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23804.61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f>VLOOKUP(E453,[1]Aplicado!$C$807:$AL$1391,36,0)</f>
        <v>0</v>
      </c>
      <c r="AU453" s="9">
        <f t="shared" si="7"/>
        <v>0</v>
      </c>
      <c r="AV453" s="9">
        <v>18597.38</v>
      </c>
      <c r="AW453" s="9">
        <v>23804.61</v>
      </c>
      <c r="AX453" s="10">
        <v>71</v>
      </c>
      <c r="AY453" s="10">
        <v>300</v>
      </c>
      <c r="AZ453" s="9">
        <v>297000</v>
      </c>
      <c r="BA453" s="9">
        <v>75618.63</v>
      </c>
      <c r="BB453" s="11">
        <v>90</v>
      </c>
      <c r="BC453" s="11">
        <v>65.109300446199597</v>
      </c>
      <c r="BD453" s="11">
        <v>9.94</v>
      </c>
      <c r="BE453" s="11"/>
      <c r="BF453" s="7" t="s">
        <v>366</v>
      </c>
      <c r="BG453" s="4"/>
      <c r="BH453" s="7" t="s">
        <v>533</v>
      </c>
      <c r="BI453" s="7" t="s">
        <v>632</v>
      </c>
      <c r="BJ453" s="7" t="s">
        <v>539</v>
      </c>
      <c r="BK453" s="7" t="s">
        <v>356</v>
      </c>
      <c r="BL453" s="5" t="s">
        <v>2</v>
      </c>
      <c r="BM453" s="11">
        <v>444099.07596812001</v>
      </c>
      <c r="BN453" s="5" t="s">
        <v>254</v>
      </c>
      <c r="BO453" s="11"/>
      <c r="BP453" s="12">
        <v>38387</v>
      </c>
      <c r="BQ453" s="12">
        <v>47543</v>
      </c>
      <c r="BR453" s="11">
        <v>7611.08</v>
      </c>
      <c r="BS453" s="11">
        <v>0</v>
      </c>
      <c r="BT453" s="11">
        <v>28.04</v>
      </c>
    </row>
    <row r="454" spans="1:72" s="1" customFormat="1" ht="18.2" customHeight="1" x14ac:dyDescent="0.15">
      <c r="A454" s="13">
        <v>452</v>
      </c>
      <c r="B454" s="14" t="s">
        <v>351</v>
      </c>
      <c r="C454" s="14" t="s">
        <v>0</v>
      </c>
      <c r="D454" s="15">
        <v>45383</v>
      </c>
      <c r="E454" s="16" t="s">
        <v>199</v>
      </c>
      <c r="F454" s="17">
        <v>135</v>
      </c>
      <c r="G454" s="17">
        <v>134</v>
      </c>
      <c r="H454" s="18">
        <v>36605.199999999997</v>
      </c>
      <c r="I454" s="18">
        <v>30867.56</v>
      </c>
      <c r="J454" s="18">
        <v>0</v>
      </c>
      <c r="K454" s="18">
        <v>67472.759999999995</v>
      </c>
      <c r="L454" s="18">
        <v>380.76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67472.759999999995</v>
      </c>
      <c r="T454" s="18">
        <v>61133.07</v>
      </c>
      <c r="U454" s="18">
        <v>303.19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61436.26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f>VLOOKUP(E454,[1]Aplicado!$C$807:$AL$1391,36,0)</f>
        <v>0</v>
      </c>
      <c r="AU454" s="18">
        <f t="shared" si="7"/>
        <v>0</v>
      </c>
      <c r="AV454" s="18">
        <v>31248.32</v>
      </c>
      <c r="AW454" s="18">
        <v>61436.26</v>
      </c>
      <c r="AX454" s="19">
        <v>71</v>
      </c>
      <c r="AY454" s="19">
        <v>300</v>
      </c>
      <c r="AZ454" s="18">
        <v>297000</v>
      </c>
      <c r="BA454" s="18">
        <v>75618.63</v>
      </c>
      <c r="BB454" s="20">
        <v>90</v>
      </c>
      <c r="BC454" s="20">
        <v>80.304924857802902</v>
      </c>
      <c r="BD454" s="20">
        <v>9.94</v>
      </c>
      <c r="BE454" s="20"/>
      <c r="BF454" s="16" t="s">
        <v>352</v>
      </c>
      <c r="BG454" s="13"/>
      <c r="BH454" s="16" t="s">
        <v>533</v>
      </c>
      <c r="BI454" s="16" t="s">
        <v>632</v>
      </c>
      <c r="BJ454" s="16" t="s">
        <v>539</v>
      </c>
      <c r="BK454" s="16" t="s">
        <v>356</v>
      </c>
      <c r="BL454" s="14" t="s">
        <v>2</v>
      </c>
      <c r="BM454" s="20">
        <v>547745.75491728005</v>
      </c>
      <c r="BN454" s="14" t="s">
        <v>254</v>
      </c>
      <c r="BO454" s="20"/>
      <c r="BP454" s="21">
        <v>38387</v>
      </c>
      <c r="BQ454" s="21">
        <v>47543</v>
      </c>
      <c r="BR454" s="20">
        <v>16915.53</v>
      </c>
      <c r="BS454" s="20">
        <v>0</v>
      </c>
      <c r="BT454" s="20">
        <v>28.04</v>
      </c>
    </row>
    <row r="455" spans="1:72" s="1" customFormat="1" ht="18.2" customHeight="1" x14ac:dyDescent="0.15">
      <c r="A455" s="4">
        <v>453</v>
      </c>
      <c r="B455" s="5" t="s">
        <v>351</v>
      </c>
      <c r="C455" s="5" t="s">
        <v>0</v>
      </c>
      <c r="D455" s="6">
        <v>45383</v>
      </c>
      <c r="E455" s="7" t="s">
        <v>198</v>
      </c>
      <c r="F455" s="8">
        <v>158</v>
      </c>
      <c r="G455" s="8">
        <v>157</v>
      </c>
      <c r="H455" s="9">
        <v>36592.74</v>
      </c>
      <c r="I455" s="9">
        <v>33471</v>
      </c>
      <c r="J455" s="9">
        <v>0</v>
      </c>
      <c r="K455" s="9">
        <v>70063.740000000005</v>
      </c>
      <c r="L455" s="9">
        <v>380.7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70063.740000000005</v>
      </c>
      <c r="T455" s="9">
        <v>74564.850000000006</v>
      </c>
      <c r="U455" s="9">
        <v>303.08999999999997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74867.94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f>VLOOKUP(E455,[1]Aplicado!$C$807:$AL$1391,36,0)</f>
        <v>0</v>
      </c>
      <c r="AU455" s="9">
        <f t="shared" si="7"/>
        <v>0</v>
      </c>
      <c r="AV455" s="9">
        <v>33851.699999999997</v>
      </c>
      <c r="AW455" s="9">
        <v>74867.94</v>
      </c>
      <c r="AX455" s="10">
        <v>71</v>
      </c>
      <c r="AY455" s="10">
        <v>300</v>
      </c>
      <c r="AZ455" s="9">
        <v>297000</v>
      </c>
      <c r="BA455" s="9">
        <v>75600.33</v>
      </c>
      <c r="BB455" s="11">
        <v>90</v>
      </c>
      <c r="BC455" s="11">
        <v>83.408850199463402</v>
      </c>
      <c r="BD455" s="11">
        <v>9.94</v>
      </c>
      <c r="BE455" s="11"/>
      <c r="BF455" s="7" t="s">
        <v>352</v>
      </c>
      <c r="BG455" s="4"/>
      <c r="BH455" s="7" t="s">
        <v>533</v>
      </c>
      <c r="BI455" s="7" t="s">
        <v>632</v>
      </c>
      <c r="BJ455" s="7" t="s">
        <v>539</v>
      </c>
      <c r="BK455" s="7" t="s">
        <v>356</v>
      </c>
      <c r="BL455" s="5" t="s">
        <v>2</v>
      </c>
      <c r="BM455" s="11">
        <v>568779.40310472006</v>
      </c>
      <c r="BN455" s="5" t="s">
        <v>254</v>
      </c>
      <c r="BO455" s="11"/>
      <c r="BP455" s="12">
        <v>38398</v>
      </c>
      <c r="BQ455" s="12">
        <v>47543</v>
      </c>
      <c r="BR455" s="11">
        <v>20262.5</v>
      </c>
      <c r="BS455" s="11">
        <v>0</v>
      </c>
      <c r="BT455" s="11">
        <v>28.03</v>
      </c>
    </row>
    <row r="456" spans="1:72" s="1" customFormat="1" ht="18.2" customHeight="1" x14ac:dyDescent="0.15">
      <c r="A456" s="13">
        <v>454</v>
      </c>
      <c r="B456" s="14" t="s">
        <v>351</v>
      </c>
      <c r="C456" s="14" t="s">
        <v>0</v>
      </c>
      <c r="D456" s="15">
        <v>45383</v>
      </c>
      <c r="E456" s="16" t="s">
        <v>162</v>
      </c>
      <c r="F456" s="14" t="s">
        <v>951</v>
      </c>
      <c r="G456" s="17">
        <v>158</v>
      </c>
      <c r="H456" s="18">
        <v>36605.199999999997</v>
      </c>
      <c r="I456" s="18">
        <v>33578.61</v>
      </c>
      <c r="J456" s="18">
        <v>0</v>
      </c>
      <c r="K456" s="18">
        <v>70183.81</v>
      </c>
      <c r="L456" s="18">
        <v>380.76</v>
      </c>
      <c r="M456" s="18">
        <v>70183.81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70183.81</v>
      </c>
      <c r="T456" s="18">
        <v>75166.48</v>
      </c>
      <c r="U456" s="18">
        <v>303.19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75469.67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f>VLOOKUP(E456,[1]Aplicado!$C$807:$AL$1391,36,0)</f>
        <v>0</v>
      </c>
      <c r="AU456" s="18">
        <f t="shared" si="7"/>
        <v>0</v>
      </c>
      <c r="AV456" s="18">
        <v>33959.370000000003</v>
      </c>
      <c r="AW456" s="18">
        <v>75469.67</v>
      </c>
      <c r="AX456" s="19">
        <v>71</v>
      </c>
      <c r="AY456" s="19">
        <v>300</v>
      </c>
      <c r="AZ456" s="18">
        <v>297000</v>
      </c>
      <c r="BA456" s="18">
        <v>75618.63</v>
      </c>
      <c r="BB456" s="20">
        <v>90</v>
      </c>
      <c r="BC456" s="20">
        <v>83.531570196392096</v>
      </c>
      <c r="BD456" s="20">
        <v>9.94</v>
      </c>
      <c r="BE456" s="20"/>
      <c r="BF456" s="16" t="s">
        <v>366</v>
      </c>
      <c r="BG456" s="13"/>
      <c r="BH456" s="16" t="s">
        <v>533</v>
      </c>
      <c r="BI456" s="16" t="s">
        <v>632</v>
      </c>
      <c r="BJ456" s="16" t="s">
        <v>539</v>
      </c>
      <c r="BK456" s="16" t="s">
        <v>356</v>
      </c>
      <c r="BL456" s="14" t="s">
        <v>2</v>
      </c>
      <c r="BM456" s="20">
        <v>0</v>
      </c>
      <c r="BN456" s="14" t="s">
        <v>254</v>
      </c>
      <c r="BO456" s="20"/>
      <c r="BP456" s="21">
        <v>38387</v>
      </c>
      <c r="BQ456" s="21">
        <v>47543</v>
      </c>
      <c r="BR456" s="20">
        <v>22333.26</v>
      </c>
      <c r="BS456" s="20">
        <v>0</v>
      </c>
      <c r="BT456" s="20">
        <v>0</v>
      </c>
    </row>
    <row r="457" spans="1:72" s="1" customFormat="1" ht="18.2" customHeight="1" x14ac:dyDescent="0.15">
      <c r="A457" s="4">
        <v>455</v>
      </c>
      <c r="B457" s="5" t="s">
        <v>351</v>
      </c>
      <c r="C457" s="5" t="s">
        <v>0</v>
      </c>
      <c r="D457" s="6">
        <v>45383</v>
      </c>
      <c r="E457" s="7" t="s">
        <v>163</v>
      </c>
      <c r="F457" s="8">
        <v>158</v>
      </c>
      <c r="G457" s="8">
        <v>157</v>
      </c>
      <c r="H457" s="9">
        <v>37793.39</v>
      </c>
      <c r="I457" s="9">
        <v>32596.28</v>
      </c>
      <c r="J457" s="9">
        <v>0</v>
      </c>
      <c r="K457" s="9">
        <v>70389.67</v>
      </c>
      <c r="L457" s="9">
        <v>380.05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70389.67</v>
      </c>
      <c r="T457" s="9">
        <v>79296.240000000005</v>
      </c>
      <c r="U457" s="9">
        <v>328.15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79624.39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f>VLOOKUP(E457,[1]Aplicado!$C$807:$AL$1391,36,0)</f>
        <v>0</v>
      </c>
      <c r="AU457" s="9">
        <f t="shared" si="7"/>
        <v>0</v>
      </c>
      <c r="AV457" s="9">
        <v>32976.33</v>
      </c>
      <c r="AW457" s="9">
        <v>79624.39</v>
      </c>
      <c r="AX457" s="10">
        <v>72</v>
      </c>
      <c r="AY457" s="10">
        <v>300</v>
      </c>
      <c r="AZ457" s="9">
        <v>297000</v>
      </c>
      <c r="BA457" s="9">
        <v>75462.429999999993</v>
      </c>
      <c r="BB457" s="11">
        <v>90</v>
      </c>
      <c r="BC457" s="11">
        <v>83.949990743738297</v>
      </c>
      <c r="BD457" s="11">
        <v>10.42</v>
      </c>
      <c r="BE457" s="11"/>
      <c r="BF457" s="7" t="s">
        <v>366</v>
      </c>
      <c r="BG457" s="4"/>
      <c r="BH457" s="7" t="s">
        <v>533</v>
      </c>
      <c r="BI457" s="7" t="s">
        <v>632</v>
      </c>
      <c r="BJ457" s="7" t="s">
        <v>539</v>
      </c>
      <c r="BK457" s="7" t="s">
        <v>356</v>
      </c>
      <c r="BL457" s="5" t="s">
        <v>2</v>
      </c>
      <c r="BM457" s="11">
        <v>571425.31197076</v>
      </c>
      <c r="BN457" s="5" t="s">
        <v>254</v>
      </c>
      <c r="BO457" s="11"/>
      <c r="BP457" s="12">
        <v>38422</v>
      </c>
      <c r="BQ457" s="12">
        <v>47574</v>
      </c>
      <c r="BR457" s="11">
        <v>20684.54</v>
      </c>
      <c r="BS457" s="11">
        <v>0</v>
      </c>
      <c r="BT457" s="11">
        <v>27.98</v>
      </c>
    </row>
    <row r="458" spans="1:72" s="1" customFormat="1" ht="18.2" customHeight="1" x14ac:dyDescent="0.15">
      <c r="A458" s="13">
        <v>456</v>
      </c>
      <c r="B458" s="14" t="s">
        <v>351</v>
      </c>
      <c r="C458" s="14" t="s">
        <v>0</v>
      </c>
      <c r="D458" s="15">
        <v>45383</v>
      </c>
      <c r="E458" s="16" t="s">
        <v>197</v>
      </c>
      <c r="F458" s="17">
        <v>159</v>
      </c>
      <c r="G458" s="17">
        <v>158</v>
      </c>
      <c r="H458" s="18">
        <v>37793.39</v>
      </c>
      <c r="I458" s="18">
        <v>32692.41</v>
      </c>
      <c r="J458" s="18">
        <v>0</v>
      </c>
      <c r="K458" s="18">
        <v>70485.8</v>
      </c>
      <c r="L458" s="18">
        <v>380.05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70485.8</v>
      </c>
      <c r="T458" s="18">
        <v>79908.320000000007</v>
      </c>
      <c r="U458" s="18">
        <v>328.15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80236.47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f>VLOOKUP(E458,[1]Aplicado!$C$807:$AL$1391,36,0)</f>
        <v>0</v>
      </c>
      <c r="AU458" s="18">
        <f t="shared" si="7"/>
        <v>0</v>
      </c>
      <c r="AV458" s="18">
        <v>33072.46</v>
      </c>
      <c r="AW458" s="18">
        <v>80236.47</v>
      </c>
      <c r="AX458" s="19">
        <v>72</v>
      </c>
      <c r="AY458" s="19">
        <v>300</v>
      </c>
      <c r="AZ458" s="18">
        <v>297000</v>
      </c>
      <c r="BA458" s="18">
        <v>75462.429999999993</v>
      </c>
      <c r="BB458" s="20">
        <v>90</v>
      </c>
      <c r="BC458" s="20">
        <v>84.064639847934899</v>
      </c>
      <c r="BD458" s="20">
        <v>10.42</v>
      </c>
      <c r="BE458" s="20"/>
      <c r="BF458" s="16" t="s">
        <v>366</v>
      </c>
      <c r="BG458" s="13"/>
      <c r="BH458" s="16" t="s">
        <v>533</v>
      </c>
      <c r="BI458" s="16" t="s">
        <v>632</v>
      </c>
      <c r="BJ458" s="16" t="s">
        <v>539</v>
      </c>
      <c r="BK458" s="16" t="s">
        <v>356</v>
      </c>
      <c r="BL458" s="14" t="s">
        <v>2</v>
      </c>
      <c r="BM458" s="20">
        <v>572205.69800239999</v>
      </c>
      <c r="BN458" s="14" t="s">
        <v>254</v>
      </c>
      <c r="BO458" s="20"/>
      <c r="BP458" s="21">
        <v>38419</v>
      </c>
      <c r="BQ458" s="21">
        <v>47574</v>
      </c>
      <c r="BR458" s="20">
        <v>21202.25</v>
      </c>
      <c r="BS458" s="20">
        <v>0</v>
      </c>
      <c r="BT458" s="20">
        <v>27.98</v>
      </c>
    </row>
    <row r="459" spans="1:72" s="1" customFormat="1" ht="18.2" customHeight="1" x14ac:dyDescent="0.15">
      <c r="A459" s="4">
        <v>457</v>
      </c>
      <c r="B459" s="5" t="s">
        <v>351</v>
      </c>
      <c r="C459" s="5" t="s">
        <v>0</v>
      </c>
      <c r="D459" s="6">
        <v>45383</v>
      </c>
      <c r="E459" s="7" t="s">
        <v>164</v>
      </c>
      <c r="F459" s="8">
        <v>134</v>
      </c>
      <c r="G459" s="8">
        <v>133</v>
      </c>
      <c r="H459" s="9">
        <v>37793.39</v>
      </c>
      <c r="I459" s="9">
        <v>30021.45</v>
      </c>
      <c r="J459" s="9">
        <v>0</v>
      </c>
      <c r="K459" s="9">
        <v>67814.84</v>
      </c>
      <c r="L459" s="9">
        <v>380.05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67814.84</v>
      </c>
      <c r="T459" s="9">
        <v>64874.32</v>
      </c>
      <c r="U459" s="9">
        <v>328.15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65202.47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f>VLOOKUP(E459,[1]Aplicado!$C$807:$AL$1391,36,0)</f>
        <v>0</v>
      </c>
      <c r="AU459" s="9">
        <f t="shared" si="7"/>
        <v>0</v>
      </c>
      <c r="AV459" s="9">
        <v>30401.5</v>
      </c>
      <c r="AW459" s="9">
        <v>65202.47</v>
      </c>
      <c r="AX459" s="10">
        <v>72</v>
      </c>
      <c r="AY459" s="10">
        <v>300</v>
      </c>
      <c r="AZ459" s="9">
        <v>297000</v>
      </c>
      <c r="BA459" s="9">
        <v>75462.429999999993</v>
      </c>
      <c r="BB459" s="11">
        <v>90</v>
      </c>
      <c r="BC459" s="11">
        <v>80.879128859221694</v>
      </c>
      <c r="BD459" s="11">
        <v>10.42</v>
      </c>
      <c r="BE459" s="11"/>
      <c r="BF459" s="7" t="s">
        <v>366</v>
      </c>
      <c r="BG459" s="4"/>
      <c r="BH459" s="7" t="s">
        <v>533</v>
      </c>
      <c r="BI459" s="7" t="s">
        <v>632</v>
      </c>
      <c r="BJ459" s="7" t="s">
        <v>539</v>
      </c>
      <c r="BK459" s="7" t="s">
        <v>356</v>
      </c>
      <c r="BL459" s="5" t="s">
        <v>2</v>
      </c>
      <c r="BM459" s="11">
        <v>550522.76993552002</v>
      </c>
      <c r="BN459" s="5" t="s">
        <v>254</v>
      </c>
      <c r="BO459" s="11"/>
      <c r="BP459" s="12">
        <v>38422</v>
      </c>
      <c r="BQ459" s="12">
        <v>47574</v>
      </c>
      <c r="BR459" s="11">
        <v>17843.240000000002</v>
      </c>
      <c r="BS459" s="11">
        <v>0</v>
      </c>
      <c r="BT459" s="11">
        <v>27.98</v>
      </c>
    </row>
    <row r="460" spans="1:72" s="1" customFormat="1" ht="18.2" customHeight="1" x14ac:dyDescent="0.15">
      <c r="A460" s="13">
        <v>458</v>
      </c>
      <c r="B460" s="14" t="s">
        <v>351</v>
      </c>
      <c r="C460" s="14" t="s">
        <v>0</v>
      </c>
      <c r="D460" s="15">
        <v>45383</v>
      </c>
      <c r="E460" s="16" t="s">
        <v>196</v>
      </c>
      <c r="F460" s="17">
        <v>158</v>
      </c>
      <c r="G460" s="17">
        <v>157</v>
      </c>
      <c r="H460" s="18">
        <v>37942.120000000003</v>
      </c>
      <c r="I460" s="18">
        <v>32201.22</v>
      </c>
      <c r="J460" s="18">
        <v>0</v>
      </c>
      <c r="K460" s="18">
        <v>70143.34</v>
      </c>
      <c r="L460" s="18">
        <v>374.87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70143.34</v>
      </c>
      <c r="T460" s="18">
        <v>78926.649999999994</v>
      </c>
      <c r="U460" s="18">
        <v>328.49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79255.14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f>VLOOKUP(E460,[1]Aplicado!$C$807:$AL$1391,36,0)</f>
        <v>0</v>
      </c>
      <c r="AU460" s="18">
        <f t="shared" si="7"/>
        <v>0</v>
      </c>
      <c r="AV460" s="18">
        <v>32576.09</v>
      </c>
      <c r="AW460" s="18">
        <v>79255.14</v>
      </c>
      <c r="AX460" s="19">
        <v>73</v>
      </c>
      <c r="AY460" s="19">
        <v>300</v>
      </c>
      <c r="AZ460" s="18">
        <v>297000</v>
      </c>
      <c r="BA460" s="18">
        <v>75118.009999999995</v>
      </c>
      <c r="BB460" s="20">
        <v>90</v>
      </c>
      <c r="BC460" s="20">
        <v>84.039774216596001</v>
      </c>
      <c r="BD460" s="20">
        <v>10.39</v>
      </c>
      <c r="BE460" s="20"/>
      <c r="BF460" s="16" t="s">
        <v>366</v>
      </c>
      <c r="BG460" s="13"/>
      <c r="BH460" s="16" t="s">
        <v>533</v>
      </c>
      <c r="BI460" s="16" t="s">
        <v>632</v>
      </c>
      <c r="BJ460" s="16" t="s">
        <v>539</v>
      </c>
      <c r="BK460" s="16" t="s">
        <v>356</v>
      </c>
      <c r="BL460" s="14" t="s">
        <v>2</v>
      </c>
      <c r="BM460" s="20">
        <v>569425.59813351999</v>
      </c>
      <c r="BN460" s="14" t="s">
        <v>254</v>
      </c>
      <c r="BO460" s="20"/>
      <c r="BP460" s="21">
        <v>38447</v>
      </c>
      <c r="BQ460" s="21">
        <v>47604</v>
      </c>
      <c r="BR460" s="20">
        <v>20140.55</v>
      </c>
      <c r="BS460" s="20">
        <v>0</v>
      </c>
      <c r="BT460" s="20">
        <v>27.86</v>
      </c>
    </row>
    <row r="461" spans="1:72" s="1" customFormat="1" ht="18.2" customHeight="1" x14ac:dyDescent="0.15">
      <c r="A461" s="4">
        <v>459</v>
      </c>
      <c r="B461" s="5" t="s">
        <v>351</v>
      </c>
      <c r="C461" s="5" t="s">
        <v>0</v>
      </c>
      <c r="D461" s="6">
        <v>45383</v>
      </c>
      <c r="E461" s="7" t="s">
        <v>165</v>
      </c>
      <c r="F461" s="8">
        <v>153</v>
      </c>
      <c r="G461" s="8">
        <v>152</v>
      </c>
      <c r="H461" s="9">
        <v>37884.080000000002</v>
      </c>
      <c r="I461" s="9">
        <v>31662.21</v>
      </c>
      <c r="J461" s="9">
        <v>0</v>
      </c>
      <c r="K461" s="9">
        <v>69546.289999999994</v>
      </c>
      <c r="L461" s="9">
        <v>374.27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69546.289999999994</v>
      </c>
      <c r="T461" s="9">
        <v>75780.539999999994</v>
      </c>
      <c r="U461" s="9">
        <v>327.99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76108.53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f>VLOOKUP(E461,[1]Aplicado!$C$807:$AL$1391,36,0)</f>
        <v>0</v>
      </c>
      <c r="AU461" s="9">
        <f t="shared" si="7"/>
        <v>0</v>
      </c>
      <c r="AV461" s="9">
        <v>32036.48</v>
      </c>
      <c r="AW461" s="9">
        <v>76108.53</v>
      </c>
      <c r="AX461" s="10">
        <v>73</v>
      </c>
      <c r="AY461" s="10">
        <v>300</v>
      </c>
      <c r="AZ461" s="9">
        <v>297000</v>
      </c>
      <c r="BA461" s="9">
        <v>75000.91</v>
      </c>
      <c r="BB461" s="11">
        <v>90</v>
      </c>
      <c r="BC461" s="11">
        <v>83.454535418303607</v>
      </c>
      <c r="BD461" s="11">
        <v>10.39</v>
      </c>
      <c r="BE461" s="11"/>
      <c r="BF461" s="7" t="s">
        <v>352</v>
      </c>
      <c r="BG461" s="4"/>
      <c r="BH461" s="7" t="s">
        <v>533</v>
      </c>
      <c r="BI461" s="7" t="s">
        <v>632</v>
      </c>
      <c r="BJ461" s="7" t="s">
        <v>539</v>
      </c>
      <c r="BK461" s="7" t="s">
        <v>356</v>
      </c>
      <c r="BL461" s="5" t="s">
        <v>2</v>
      </c>
      <c r="BM461" s="11">
        <v>564578.72951612005</v>
      </c>
      <c r="BN461" s="5" t="s">
        <v>254</v>
      </c>
      <c r="BO461" s="11"/>
      <c r="BP461" s="12">
        <v>38461</v>
      </c>
      <c r="BQ461" s="12">
        <v>47604</v>
      </c>
      <c r="BR461" s="11">
        <v>19431</v>
      </c>
      <c r="BS461" s="11">
        <v>0</v>
      </c>
      <c r="BT461" s="11">
        <v>27.82</v>
      </c>
    </row>
    <row r="462" spans="1:72" s="1" customFormat="1" ht="18.2" customHeight="1" x14ac:dyDescent="0.15">
      <c r="A462" s="13">
        <v>460</v>
      </c>
      <c r="B462" s="14" t="s">
        <v>351</v>
      </c>
      <c r="C462" s="14" t="s">
        <v>0</v>
      </c>
      <c r="D462" s="15">
        <v>45383</v>
      </c>
      <c r="E462" s="16" t="s">
        <v>195</v>
      </c>
      <c r="F462" s="17">
        <v>118</v>
      </c>
      <c r="G462" s="17">
        <v>117</v>
      </c>
      <c r="H462" s="18">
        <v>37303.43</v>
      </c>
      <c r="I462" s="18">
        <v>27773.8</v>
      </c>
      <c r="J462" s="18">
        <v>0</v>
      </c>
      <c r="K462" s="18">
        <v>65077.23</v>
      </c>
      <c r="L462" s="18">
        <v>372.12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65077.23</v>
      </c>
      <c r="T462" s="18">
        <v>52766.33</v>
      </c>
      <c r="U462" s="18">
        <v>313.64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53079.97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f>VLOOKUP(E462,[1]Aplicado!$C$807:$AL$1391,36,0)</f>
        <v>0</v>
      </c>
      <c r="AU462" s="18">
        <f t="shared" si="7"/>
        <v>0</v>
      </c>
      <c r="AV462" s="18">
        <v>28145.919999999998</v>
      </c>
      <c r="AW462" s="18">
        <v>53079.97</v>
      </c>
      <c r="AX462" s="19">
        <v>73</v>
      </c>
      <c r="AY462" s="19">
        <v>300</v>
      </c>
      <c r="AZ462" s="18">
        <v>297000</v>
      </c>
      <c r="BA462" s="18">
        <v>74942.490000000005</v>
      </c>
      <c r="BB462" s="20">
        <v>90</v>
      </c>
      <c r="BC462" s="20">
        <v>78.152603416299598</v>
      </c>
      <c r="BD462" s="20">
        <v>10.09</v>
      </c>
      <c r="BE462" s="20"/>
      <c r="BF462" s="16" t="s">
        <v>366</v>
      </c>
      <c r="BG462" s="13"/>
      <c r="BH462" s="16" t="s">
        <v>533</v>
      </c>
      <c r="BI462" s="16" t="s">
        <v>632</v>
      </c>
      <c r="BJ462" s="16" t="s">
        <v>695</v>
      </c>
      <c r="BK462" s="16" t="s">
        <v>356</v>
      </c>
      <c r="BL462" s="14" t="s">
        <v>2</v>
      </c>
      <c r="BM462" s="20">
        <v>528298.77530244004</v>
      </c>
      <c r="BN462" s="14" t="s">
        <v>254</v>
      </c>
      <c r="BO462" s="20"/>
      <c r="BP462" s="21">
        <v>38470</v>
      </c>
      <c r="BQ462" s="21">
        <v>47604</v>
      </c>
      <c r="BR462" s="20">
        <v>14641.66</v>
      </c>
      <c r="BS462" s="20">
        <v>0</v>
      </c>
      <c r="BT462" s="20">
        <v>27.81</v>
      </c>
    </row>
    <row r="463" spans="1:72" s="1" customFormat="1" ht="18.2" customHeight="1" x14ac:dyDescent="0.15">
      <c r="A463" s="4">
        <v>461</v>
      </c>
      <c r="B463" s="5" t="s">
        <v>351</v>
      </c>
      <c r="C463" s="5" t="s">
        <v>0</v>
      </c>
      <c r="D463" s="6">
        <v>45383</v>
      </c>
      <c r="E463" s="7" t="s">
        <v>166</v>
      </c>
      <c r="F463" s="8">
        <v>159</v>
      </c>
      <c r="G463" s="8">
        <v>158</v>
      </c>
      <c r="H463" s="9">
        <v>37303.43</v>
      </c>
      <c r="I463" s="9">
        <v>32561.63</v>
      </c>
      <c r="J463" s="9">
        <v>0</v>
      </c>
      <c r="K463" s="9">
        <v>69865.06</v>
      </c>
      <c r="L463" s="9">
        <v>372.12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69865.06</v>
      </c>
      <c r="T463" s="9">
        <v>76471.31</v>
      </c>
      <c r="U463" s="9">
        <v>313.64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76784.95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f>VLOOKUP(E463,[1]Aplicado!$C$807:$AL$1391,36,0)</f>
        <v>0</v>
      </c>
      <c r="AU463" s="9">
        <f t="shared" si="7"/>
        <v>0</v>
      </c>
      <c r="AV463" s="9">
        <v>32933.75</v>
      </c>
      <c r="AW463" s="9">
        <v>76784.95</v>
      </c>
      <c r="AX463" s="10">
        <v>73</v>
      </c>
      <c r="AY463" s="10">
        <v>300</v>
      </c>
      <c r="AZ463" s="9">
        <v>297000</v>
      </c>
      <c r="BA463" s="9">
        <v>74942.490000000005</v>
      </c>
      <c r="BB463" s="11">
        <v>90</v>
      </c>
      <c r="BC463" s="11">
        <v>83.9024083667356</v>
      </c>
      <c r="BD463" s="11">
        <v>10.09</v>
      </c>
      <c r="BE463" s="11"/>
      <c r="BF463" s="7" t="s">
        <v>366</v>
      </c>
      <c r="BG463" s="4"/>
      <c r="BH463" s="7" t="s">
        <v>533</v>
      </c>
      <c r="BI463" s="7" t="s">
        <v>632</v>
      </c>
      <c r="BJ463" s="7" t="s">
        <v>695</v>
      </c>
      <c r="BK463" s="7" t="s">
        <v>356</v>
      </c>
      <c r="BL463" s="5" t="s">
        <v>2</v>
      </c>
      <c r="BM463" s="11">
        <v>567166.51330167998</v>
      </c>
      <c r="BN463" s="5" t="s">
        <v>254</v>
      </c>
      <c r="BO463" s="11"/>
      <c r="BP463" s="12">
        <v>38470</v>
      </c>
      <c r="BQ463" s="12">
        <v>47604</v>
      </c>
      <c r="BR463" s="11">
        <v>21183.42</v>
      </c>
      <c r="BS463" s="11">
        <v>0</v>
      </c>
      <c r="BT463" s="11">
        <v>27.8</v>
      </c>
    </row>
    <row r="464" spans="1:72" s="1" customFormat="1" ht="18.2" customHeight="1" x14ac:dyDescent="0.15">
      <c r="A464" s="13">
        <v>462</v>
      </c>
      <c r="B464" s="14" t="s">
        <v>351</v>
      </c>
      <c r="C464" s="14" t="s">
        <v>0</v>
      </c>
      <c r="D464" s="15">
        <v>45383</v>
      </c>
      <c r="E464" s="16" t="s">
        <v>167</v>
      </c>
      <c r="F464" s="17">
        <v>159</v>
      </c>
      <c r="G464" s="17">
        <v>158</v>
      </c>
      <c r="H464" s="18">
        <v>37768.79</v>
      </c>
      <c r="I464" s="18">
        <v>31987.3</v>
      </c>
      <c r="J464" s="18">
        <v>0</v>
      </c>
      <c r="K464" s="18">
        <v>69756.09</v>
      </c>
      <c r="L464" s="18">
        <v>368.23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69756.09</v>
      </c>
      <c r="T464" s="18">
        <v>77748.39</v>
      </c>
      <c r="U464" s="18">
        <v>321.95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78070.34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f>VLOOKUP(E464,[1]Aplicado!$C$807:$AL$1391,36,0)</f>
        <v>0</v>
      </c>
      <c r="AU464" s="18">
        <f t="shared" si="7"/>
        <v>0</v>
      </c>
      <c r="AV464" s="18">
        <v>32355.53</v>
      </c>
      <c r="AW464" s="18">
        <v>78070.34</v>
      </c>
      <c r="AX464" s="19">
        <v>75</v>
      </c>
      <c r="AY464" s="19">
        <v>300</v>
      </c>
      <c r="AZ464" s="18">
        <v>297000</v>
      </c>
      <c r="BA464" s="18">
        <v>74617.36</v>
      </c>
      <c r="BB464" s="20">
        <v>90</v>
      </c>
      <c r="BC464" s="20">
        <v>84.136561518660002</v>
      </c>
      <c r="BD464" s="20">
        <v>10.23</v>
      </c>
      <c r="BE464" s="20"/>
      <c r="BF464" s="16" t="s">
        <v>352</v>
      </c>
      <c r="BG464" s="13"/>
      <c r="BH464" s="16" t="s">
        <v>533</v>
      </c>
      <c r="BI464" s="16" t="s">
        <v>632</v>
      </c>
      <c r="BJ464" s="16" t="s">
        <v>695</v>
      </c>
      <c r="BK464" s="16" t="s">
        <v>356</v>
      </c>
      <c r="BL464" s="14" t="s">
        <v>2</v>
      </c>
      <c r="BM464" s="20">
        <v>566281.89179052005</v>
      </c>
      <c r="BN464" s="14" t="s">
        <v>254</v>
      </c>
      <c r="BO464" s="20"/>
      <c r="BP464" s="21">
        <v>38496</v>
      </c>
      <c r="BQ464" s="21">
        <v>47635</v>
      </c>
      <c r="BR464" s="20">
        <v>21281.05</v>
      </c>
      <c r="BS464" s="20">
        <v>0</v>
      </c>
      <c r="BT464" s="20">
        <v>27.69</v>
      </c>
    </row>
    <row r="465" spans="1:72" s="1" customFormat="1" ht="18.2" customHeight="1" x14ac:dyDescent="0.15">
      <c r="A465" s="4">
        <v>463</v>
      </c>
      <c r="B465" s="5" t="s">
        <v>351</v>
      </c>
      <c r="C465" s="5" t="s">
        <v>0</v>
      </c>
      <c r="D465" s="6">
        <v>45383</v>
      </c>
      <c r="E465" s="7" t="s">
        <v>168</v>
      </c>
      <c r="F465" s="8">
        <v>159</v>
      </c>
      <c r="G465" s="8">
        <v>158</v>
      </c>
      <c r="H465" s="9">
        <v>37888.129999999997</v>
      </c>
      <c r="I465" s="9">
        <v>32090.07</v>
      </c>
      <c r="J465" s="9">
        <v>0</v>
      </c>
      <c r="K465" s="9">
        <v>69978.2</v>
      </c>
      <c r="L465" s="9">
        <v>369.41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69978.2</v>
      </c>
      <c r="T465" s="9">
        <v>77995.429999999993</v>
      </c>
      <c r="U465" s="9">
        <v>322.97000000000003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78318.399999999994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f>VLOOKUP(E465,[1]Aplicado!$C$807:$AL$1391,36,0)</f>
        <v>0</v>
      </c>
      <c r="AU465" s="9">
        <f t="shared" si="7"/>
        <v>0</v>
      </c>
      <c r="AV465" s="9">
        <v>32459.48</v>
      </c>
      <c r="AW465" s="9">
        <v>78318.399999999994</v>
      </c>
      <c r="AX465" s="10">
        <v>74</v>
      </c>
      <c r="AY465" s="10">
        <v>300</v>
      </c>
      <c r="AZ465" s="9">
        <v>297000</v>
      </c>
      <c r="BA465" s="9">
        <v>74855.27</v>
      </c>
      <c r="BB465" s="11">
        <v>90</v>
      </c>
      <c r="BC465" s="11">
        <v>84.136200430510797</v>
      </c>
      <c r="BD465" s="11">
        <v>10.23</v>
      </c>
      <c r="BE465" s="11"/>
      <c r="BF465" s="7" t="s">
        <v>366</v>
      </c>
      <c r="BG465" s="4"/>
      <c r="BH465" s="7" t="s">
        <v>533</v>
      </c>
      <c r="BI465" s="7" t="s">
        <v>632</v>
      </c>
      <c r="BJ465" s="7" t="s">
        <v>539</v>
      </c>
      <c r="BK465" s="7" t="s">
        <v>356</v>
      </c>
      <c r="BL465" s="5" t="s">
        <v>2</v>
      </c>
      <c r="BM465" s="11">
        <v>568084.9869896</v>
      </c>
      <c r="BN465" s="5" t="s">
        <v>254</v>
      </c>
      <c r="BO465" s="11"/>
      <c r="BP465" s="12">
        <v>38482</v>
      </c>
      <c r="BQ465" s="12">
        <v>47635</v>
      </c>
      <c r="BR465" s="11">
        <v>20977.23</v>
      </c>
      <c r="BS465" s="11">
        <v>0</v>
      </c>
      <c r="BT465" s="11">
        <v>27.77</v>
      </c>
    </row>
    <row r="466" spans="1:72" s="1" customFormat="1" ht="18.2" customHeight="1" x14ac:dyDescent="0.15">
      <c r="A466" s="13">
        <v>464</v>
      </c>
      <c r="B466" s="14" t="s">
        <v>351</v>
      </c>
      <c r="C466" s="14" t="s">
        <v>0</v>
      </c>
      <c r="D466" s="15">
        <v>45383</v>
      </c>
      <c r="E466" s="16" t="s">
        <v>194</v>
      </c>
      <c r="F466" s="17">
        <v>159</v>
      </c>
      <c r="G466" s="17">
        <v>158</v>
      </c>
      <c r="H466" s="18">
        <v>37768.79</v>
      </c>
      <c r="I466" s="18">
        <v>31987.3</v>
      </c>
      <c r="J466" s="18">
        <v>0</v>
      </c>
      <c r="K466" s="18">
        <v>69756.09</v>
      </c>
      <c r="L466" s="18">
        <v>368.23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69756.09</v>
      </c>
      <c r="T466" s="18">
        <v>77748.39</v>
      </c>
      <c r="U466" s="18">
        <v>321.95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78070.34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f>VLOOKUP(E466,[1]Aplicado!$C$807:$AL$1391,36,0)</f>
        <v>0</v>
      </c>
      <c r="AU466" s="18">
        <f t="shared" si="7"/>
        <v>0</v>
      </c>
      <c r="AV466" s="18">
        <v>32355.53</v>
      </c>
      <c r="AW466" s="18">
        <v>78070.34</v>
      </c>
      <c r="AX466" s="19">
        <v>75</v>
      </c>
      <c r="AY466" s="19">
        <v>300</v>
      </c>
      <c r="AZ466" s="18">
        <v>297000</v>
      </c>
      <c r="BA466" s="18">
        <v>74617.36</v>
      </c>
      <c r="BB466" s="20">
        <v>90</v>
      </c>
      <c r="BC466" s="20">
        <v>84.136561518660002</v>
      </c>
      <c r="BD466" s="20">
        <v>10.23</v>
      </c>
      <c r="BE466" s="20"/>
      <c r="BF466" s="16" t="s">
        <v>366</v>
      </c>
      <c r="BG466" s="13"/>
      <c r="BH466" s="16" t="s">
        <v>533</v>
      </c>
      <c r="BI466" s="16" t="s">
        <v>632</v>
      </c>
      <c r="BJ466" s="16" t="s">
        <v>695</v>
      </c>
      <c r="BK466" s="16" t="s">
        <v>356</v>
      </c>
      <c r="BL466" s="14" t="s">
        <v>2</v>
      </c>
      <c r="BM466" s="20">
        <v>566281.89179052005</v>
      </c>
      <c r="BN466" s="14" t="s">
        <v>254</v>
      </c>
      <c r="BO466" s="20"/>
      <c r="BP466" s="21">
        <v>38496</v>
      </c>
      <c r="BQ466" s="21">
        <v>47635</v>
      </c>
      <c r="BR466" s="20">
        <v>21346.83</v>
      </c>
      <c r="BS466" s="20">
        <v>0</v>
      </c>
      <c r="BT466" s="20">
        <v>27.69</v>
      </c>
    </row>
    <row r="467" spans="1:72" s="1" customFormat="1" ht="18.2" customHeight="1" x14ac:dyDescent="0.15">
      <c r="A467" s="4">
        <v>465</v>
      </c>
      <c r="B467" s="5" t="s">
        <v>351</v>
      </c>
      <c r="C467" s="5" t="s">
        <v>0</v>
      </c>
      <c r="D467" s="6">
        <v>45383</v>
      </c>
      <c r="E467" s="7" t="s">
        <v>169</v>
      </c>
      <c r="F467" s="8">
        <v>159</v>
      </c>
      <c r="G467" s="8">
        <v>158</v>
      </c>
      <c r="H467" s="9">
        <v>37778.410000000003</v>
      </c>
      <c r="I467" s="9">
        <v>31995.8</v>
      </c>
      <c r="J467" s="9">
        <v>0</v>
      </c>
      <c r="K467" s="9">
        <v>69774.210000000006</v>
      </c>
      <c r="L467" s="9">
        <v>368.32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69774.210000000006</v>
      </c>
      <c r="T467" s="9">
        <v>77768.53</v>
      </c>
      <c r="U467" s="9">
        <v>322.04000000000002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78090.570000000007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f>VLOOKUP(E467,[1]Aplicado!$C$807:$AL$1391,36,0)</f>
        <v>0</v>
      </c>
      <c r="AU467" s="9">
        <f t="shared" si="7"/>
        <v>0</v>
      </c>
      <c r="AV467" s="9">
        <v>32364.12</v>
      </c>
      <c r="AW467" s="9">
        <v>78090.570000000007</v>
      </c>
      <c r="AX467" s="10">
        <v>75</v>
      </c>
      <c r="AY467" s="10">
        <v>300</v>
      </c>
      <c r="AZ467" s="9">
        <v>297000</v>
      </c>
      <c r="BA467" s="9">
        <v>74636.83</v>
      </c>
      <c r="BB467" s="11">
        <v>90</v>
      </c>
      <c r="BC467" s="11">
        <v>84.136463191161795</v>
      </c>
      <c r="BD467" s="11">
        <v>10.23</v>
      </c>
      <c r="BE467" s="11"/>
      <c r="BF467" s="7" t="s">
        <v>352</v>
      </c>
      <c r="BG467" s="4"/>
      <c r="BH467" s="7" t="s">
        <v>533</v>
      </c>
      <c r="BI467" s="7" t="s">
        <v>632</v>
      </c>
      <c r="BJ467" s="7" t="s">
        <v>695</v>
      </c>
      <c r="BK467" s="7" t="s">
        <v>356</v>
      </c>
      <c r="BL467" s="5" t="s">
        <v>2</v>
      </c>
      <c r="BM467" s="11">
        <v>566428.99045787996</v>
      </c>
      <c r="BN467" s="5" t="s">
        <v>254</v>
      </c>
      <c r="BO467" s="11"/>
      <c r="BP467" s="12">
        <v>38499</v>
      </c>
      <c r="BQ467" s="12">
        <v>47635</v>
      </c>
      <c r="BR467" s="11">
        <v>20801.3</v>
      </c>
      <c r="BS467" s="11">
        <v>0</v>
      </c>
      <c r="BT467" s="11">
        <v>27.7</v>
      </c>
    </row>
    <row r="468" spans="1:72" s="1" customFormat="1" ht="18.2" customHeight="1" x14ac:dyDescent="0.15">
      <c r="A468" s="13">
        <v>466</v>
      </c>
      <c r="B468" s="14" t="s">
        <v>351</v>
      </c>
      <c r="C468" s="14" t="s">
        <v>0</v>
      </c>
      <c r="D468" s="15">
        <v>45383</v>
      </c>
      <c r="E468" s="16" t="s">
        <v>193</v>
      </c>
      <c r="F468" s="17">
        <v>158</v>
      </c>
      <c r="G468" s="17">
        <v>157</v>
      </c>
      <c r="H468" s="18">
        <v>38504.74</v>
      </c>
      <c r="I468" s="18">
        <v>31578.99</v>
      </c>
      <c r="J468" s="18">
        <v>0</v>
      </c>
      <c r="K468" s="18">
        <v>70083.73</v>
      </c>
      <c r="L468" s="18">
        <v>367.06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70083.73</v>
      </c>
      <c r="T468" s="18">
        <v>78932.78</v>
      </c>
      <c r="U468" s="18">
        <v>332.4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79265.179999999993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f>VLOOKUP(E468,[1]Aplicado!$C$807:$AL$1391,36,0)</f>
        <v>0</v>
      </c>
      <c r="AU468" s="18">
        <f t="shared" si="7"/>
        <v>0</v>
      </c>
      <c r="AV468" s="18">
        <v>31946.05</v>
      </c>
      <c r="AW468" s="18">
        <v>79265.179999999993</v>
      </c>
      <c r="AX468" s="19">
        <v>75</v>
      </c>
      <c r="AY468" s="19">
        <v>300</v>
      </c>
      <c r="AZ468" s="18">
        <v>297000</v>
      </c>
      <c r="BA468" s="18">
        <v>74872.75</v>
      </c>
      <c r="BB468" s="20">
        <v>90</v>
      </c>
      <c r="BC468" s="20">
        <v>84.243408983909404</v>
      </c>
      <c r="BD468" s="20">
        <v>10.36</v>
      </c>
      <c r="BE468" s="20"/>
      <c r="BF468" s="16" t="s">
        <v>366</v>
      </c>
      <c r="BG468" s="13"/>
      <c r="BH468" s="16" t="s">
        <v>533</v>
      </c>
      <c r="BI468" s="16" t="s">
        <v>632</v>
      </c>
      <c r="BJ468" s="16" t="s">
        <v>539</v>
      </c>
      <c r="BK468" s="16" t="s">
        <v>356</v>
      </c>
      <c r="BL468" s="14" t="s">
        <v>2</v>
      </c>
      <c r="BM468" s="20">
        <v>568941.68248444004</v>
      </c>
      <c r="BN468" s="14" t="s">
        <v>254</v>
      </c>
      <c r="BO468" s="20"/>
      <c r="BP468" s="21">
        <v>38511</v>
      </c>
      <c r="BQ468" s="21">
        <v>47665</v>
      </c>
      <c r="BR468" s="20">
        <v>20552.439999999999</v>
      </c>
      <c r="BS468" s="20">
        <v>0</v>
      </c>
      <c r="BT468" s="20">
        <v>27.78</v>
      </c>
    </row>
    <row r="469" spans="1:72" s="1" customFormat="1" ht="18.2" customHeight="1" x14ac:dyDescent="0.15">
      <c r="A469" s="4">
        <v>467</v>
      </c>
      <c r="B469" s="5" t="s">
        <v>351</v>
      </c>
      <c r="C469" s="5" t="s">
        <v>0</v>
      </c>
      <c r="D469" s="6">
        <v>45383</v>
      </c>
      <c r="E469" s="7" t="s">
        <v>170</v>
      </c>
      <c r="F469" s="8">
        <v>131</v>
      </c>
      <c r="G469" s="8">
        <v>130</v>
      </c>
      <c r="H469" s="9">
        <v>24338.48</v>
      </c>
      <c r="I469" s="9">
        <v>18785.439999999999</v>
      </c>
      <c r="J469" s="9">
        <v>0</v>
      </c>
      <c r="K469" s="9">
        <v>43123.92</v>
      </c>
      <c r="L469" s="9">
        <v>240.39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43123.92</v>
      </c>
      <c r="T469" s="9">
        <v>40306.75</v>
      </c>
      <c r="U469" s="9">
        <v>210.71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40517.46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f>VLOOKUP(E469,[1]Aplicado!$C$807:$AL$1391,36,0)</f>
        <v>0</v>
      </c>
      <c r="AU469" s="9">
        <f t="shared" si="7"/>
        <v>0</v>
      </c>
      <c r="AV469" s="9">
        <v>19025.830000000002</v>
      </c>
      <c r="AW469" s="9">
        <v>40517.46</v>
      </c>
      <c r="AX469" s="10">
        <v>74</v>
      </c>
      <c r="AY469" s="10">
        <v>300</v>
      </c>
      <c r="AZ469" s="9">
        <v>199242.8</v>
      </c>
      <c r="BA469" s="9">
        <v>48177.56</v>
      </c>
      <c r="BB469" s="11">
        <v>86</v>
      </c>
      <c r="BC469" s="11">
        <v>76.978932100338795</v>
      </c>
      <c r="BD469" s="11">
        <v>10.39</v>
      </c>
      <c r="BE469" s="11"/>
      <c r="BF469" s="7" t="s">
        <v>366</v>
      </c>
      <c r="BG469" s="4"/>
      <c r="BH469" s="7" t="s">
        <v>446</v>
      </c>
      <c r="BI469" s="7" t="s">
        <v>561</v>
      </c>
      <c r="BJ469" s="7" t="s">
        <v>696</v>
      </c>
      <c r="BK469" s="7" t="s">
        <v>356</v>
      </c>
      <c r="BL469" s="5" t="s">
        <v>2</v>
      </c>
      <c r="BM469" s="11">
        <v>350081.19002976001</v>
      </c>
      <c r="BN469" s="5" t="s">
        <v>254</v>
      </c>
      <c r="BO469" s="11"/>
      <c r="BP469" s="12">
        <v>38443</v>
      </c>
      <c r="BQ469" s="12">
        <v>47604</v>
      </c>
      <c r="BR469" s="11">
        <v>9771.66</v>
      </c>
      <c r="BS469" s="11">
        <v>0</v>
      </c>
      <c r="BT469" s="11">
        <v>27.88</v>
      </c>
    </row>
    <row r="470" spans="1:72" s="1" customFormat="1" ht="18.2" customHeight="1" x14ac:dyDescent="0.15">
      <c r="A470" s="13">
        <v>468</v>
      </c>
      <c r="B470" s="14" t="s">
        <v>351</v>
      </c>
      <c r="C470" s="14" t="s">
        <v>0</v>
      </c>
      <c r="D470" s="15">
        <v>45383</v>
      </c>
      <c r="E470" s="16" t="s">
        <v>192</v>
      </c>
      <c r="F470" s="17">
        <v>159</v>
      </c>
      <c r="G470" s="17">
        <v>158</v>
      </c>
      <c r="H470" s="18">
        <v>25264.09</v>
      </c>
      <c r="I470" s="18">
        <v>21847.54</v>
      </c>
      <c r="J470" s="18">
        <v>0</v>
      </c>
      <c r="K470" s="18">
        <v>47111.63</v>
      </c>
      <c r="L470" s="18">
        <v>253.98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47111.63</v>
      </c>
      <c r="T470" s="18">
        <v>53411.45</v>
      </c>
      <c r="U470" s="18">
        <v>219.36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53630.81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f>VLOOKUP(E470,[1]Aplicado!$C$807:$AL$1391,36,0)</f>
        <v>0</v>
      </c>
      <c r="AU470" s="18">
        <f t="shared" si="7"/>
        <v>0</v>
      </c>
      <c r="AV470" s="18">
        <v>22101.52</v>
      </c>
      <c r="AW470" s="18">
        <v>53630.81</v>
      </c>
      <c r="AX470" s="19">
        <v>72</v>
      </c>
      <c r="AY470" s="19">
        <v>300</v>
      </c>
      <c r="AZ470" s="18">
        <v>199242.8</v>
      </c>
      <c r="BA470" s="18">
        <v>50437.41</v>
      </c>
      <c r="BB470" s="20">
        <v>90</v>
      </c>
      <c r="BC470" s="20">
        <v>84.065512087159107</v>
      </c>
      <c r="BD470" s="20">
        <v>10.42</v>
      </c>
      <c r="BE470" s="20"/>
      <c r="BF470" s="16" t="s">
        <v>366</v>
      </c>
      <c r="BG470" s="13"/>
      <c r="BH470" s="16" t="s">
        <v>446</v>
      </c>
      <c r="BI470" s="16" t="s">
        <v>561</v>
      </c>
      <c r="BJ470" s="16" t="s">
        <v>696</v>
      </c>
      <c r="BK470" s="16" t="s">
        <v>356</v>
      </c>
      <c r="BL470" s="14" t="s">
        <v>2</v>
      </c>
      <c r="BM470" s="20">
        <v>382453.53146564</v>
      </c>
      <c r="BN470" s="14" t="s">
        <v>254</v>
      </c>
      <c r="BO470" s="20"/>
      <c r="BP470" s="21">
        <v>38440</v>
      </c>
      <c r="BQ470" s="21">
        <v>47574</v>
      </c>
      <c r="BR470" s="20">
        <v>13278.62</v>
      </c>
      <c r="BS470" s="20">
        <v>0</v>
      </c>
      <c r="BT470" s="20">
        <v>27.89</v>
      </c>
    </row>
    <row r="471" spans="1:72" s="1" customFormat="1" ht="18.2" customHeight="1" x14ac:dyDescent="0.15">
      <c r="A471" s="4">
        <v>469</v>
      </c>
      <c r="B471" s="5" t="s">
        <v>351</v>
      </c>
      <c r="C471" s="5" t="s">
        <v>0</v>
      </c>
      <c r="D471" s="6">
        <v>45383</v>
      </c>
      <c r="E471" s="7" t="s">
        <v>271</v>
      </c>
      <c r="F471" s="8">
        <v>49</v>
      </c>
      <c r="G471" s="8">
        <v>48</v>
      </c>
      <c r="H471" s="9">
        <v>23297.73</v>
      </c>
      <c r="I471" s="9">
        <v>10716.57</v>
      </c>
      <c r="J471" s="9">
        <v>0</v>
      </c>
      <c r="K471" s="9">
        <v>34014.300000000003</v>
      </c>
      <c r="L471" s="9">
        <v>269.41000000000003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34014.300000000003</v>
      </c>
      <c r="T471" s="9">
        <v>12365.69</v>
      </c>
      <c r="U471" s="9">
        <v>201.7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12567.39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f>VLOOKUP(E471,[1]Aplicado!$C$807:$AL$1391,36,0)</f>
        <v>0</v>
      </c>
      <c r="AU471" s="9">
        <f t="shared" si="7"/>
        <v>0</v>
      </c>
      <c r="AV471" s="9">
        <v>10985.98</v>
      </c>
      <c r="AW471" s="9">
        <v>12567.39</v>
      </c>
      <c r="AX471" s="10">
        <v>73</v>
      </c>
      <c r="AY471" s="10">
        <v>300</v>
      </c>
      <c r="AZ471" s="9">
        <v>199242.8</v>
      </c>
      <c r="BA471" s="9">
        <v>50314.45</v>
      </c>
      <c r="BB471" s="11">
        <v>90</v>
      </c>
      <c r="BC471" s="11">
        <v>60.843097758198702</v>
      </c>
      <c r="BD471" s="11">
        <v>10.39</v>
      </c>
      <c r="BE471" s="11"/>
      <c r="BF471" s="7" t="s">
        <v>352</v>
      </c>
      <c r="BG471" s="4"/>
      <c r="BH471" s="7" t="s">
        <v>446</v>
      </c>
      <c r="BI471" s="7" t="s">
        <v>561</v>
      </c>
      <c r="BJ471" s="7" t="s">
        <v>696</v>
      </c>
      <c r="BK471" s="7" t="s">
        <v>356</v>
      </c>
      <c r="BL471" s="5" t="s">
        <v>2</v>
      </c>
      <c r="BM471" s="11">
        <v>276129.03980039997</v>
      </c>
      <c r="BN471" s="5" t="s">
        <v>254</v>
      </c>
      <c r="BO471" s="11"/>
      <c r="BP471" s="12">
        <v>38461</v>
      </c>
      <c r="BQ471" s="12">
        <v>47604</v>
      </c>
      <c r="BR471" s="11">
        <v>4793.8999999999996</v>
      </c>
      <c r="BS471" s="11">
        <v>0</v>
      </c>
      <c r="BT471" s="11">
        <v>27.83</v>
      </c>
    </row>
    <row r="472" spans="1:72" s="1" customFormat="1" ht="18.2" customHeight="1" x14ac:dyDescent="0.15">
      <c r="A472" s="13">
        <v>470</v>
      </c>
      <c r="B472" s="14" t="s">
        <v>351</v>
      </c>
      <c r="C472" s="14" t="s">
        <v>0</v>
      </c>
      <c r="D472" s="15">
        <v>45383</v>
      </c>
      <c r="E472" s="16" t="s">
        <v>171</v>
      </c>
      <c r="F472" s="17">
        <v>109</v>
      </c>
      <c r="G472" s="17">
        <v>108</v>
      </c>
      <c r="H472" s="18">
        <v>25425.65</v>
      </c>
      <c r="I472" s="18">
        <v>17674.32</v>
      </c>
      <c r="J472" s="18">
        <v>0</v>
      </c>
      <c r="K472" s="18">
        <v>43099.97</v>
      </c>
      <c r="L472" s="18">
        <v>251.23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43099.97</v>
      </c>
      <c r="T472" s="18">
        <v>33701.919999999998</v>
      </c>
      <c r="U472" s="18">
        <v>220.13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33922.050000000003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f>VLOOKUP(E472,[1]Aplicado!$C$807:$AL$1391,36,0)</f>
        <v>0</v>
      </c>
      <c r="AU472" s="18">
        <f t="shared" si="7"/>
        <v>0</v>
      </c>
      <c r="AV472" s="18">
        <v>17925.55</v>
      </c>
      <c r="AW472" s="18">
        <v>33922.050000000003</v>
      </c>
      <c r="AX472" s="19">
        <v>73</v>
      </c>
      <c r="AY472" s="19">
        <v>300</v>
      </c>
      <c r="AZ472" s="18">
        <v>199242.8</v>
      </c>
      <c r="BA472" s="18">
        <v>50340.47</v>
      </c>
      <c r="BB472" s="20">
        <v>90</v>
      </c>
      <c r="BC472" s="20">
        <v>77.055246007834299</v>
      </c>
      <c r="BD472" s="20">
        <v>10.39</v>
      </c>
      <c r="BE472" s="20"/>
      <c r="BF472" s="16" t="s">
        <v>366</v>
      </c>
      <c r="BG472" s="13"/>
      <c r="BH472" s="16" t="s">
        <v>446</v>
      </c>
      <c r="BI472" s="16" t="s">
        <v>561</v>
      </c>
      <c r="BJ472" s="16" t="s">
        <v>696</v>
      </c>
      <c r="BK472" s="16" t="s">
        <v>356</v>
      </c>
      <c r="BL472" s="14" t="s">
        <v>2</v>
      </c>
      <c r="BM472" s="20">
        <v>349886.76325915998</v>
      </c>
      <c r="BN472" s="14" t="s">
        <v>254</v>
      </c>
      <c r="BO472" s="20"/>
      <c r="BP472" s="21">
        <v>38456</v>
      </c>
      <c r="BQ472" s="21">
        <v>47604</v>
      </c>
      <c r="BR472" s="20">
        <v>10532.04</v>
      </c>
      <c r="BS472" s="20">
        <v>0</v>
      </c>
      <c r="BT472" s="20">
        <v>27.84</v>
      </c>
    </row>
    <row r="473" spans="1:72" s="1" customFormat="1" ht="18.2" customHeight="1" x14ac:dyDescent="0.15">
      <c r="A473" s="4">
        <v>471</v>
      </c>
      <c r="B473" s="5" t="s">
        <v>351</v>
      </c>
      <c r="C473" s="5" t="s">
        <v>0</v>
      </c>
      <c r="D473" s="6">
        <v>45383</v>
      </c>
      <c r="E473" s="7" t="s">
        <v>191</v>
      </c>
      <c r="F473" s="8">
        <v>158</v>
      </c>
      <c r="G473" s="8">
        <v>157</v>
      </c>
      <c r="H473" s="9">
        <v>42008.92</v>
      </c>
      <c r="I473" s="9">
        <v>36230.03</v>
      </c>
      <c r="J473" s="9">
        <v>0</v>
      </c>
      <c r="K473" s="9">
        <v>78238.95</v>
      </c>
      <c r="L473" s="9">
        <v>422.42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78238.95</v>
      </c>
      <c r="T473" s="9">
        <v>88139.43</v>
      </c>
      <c r="U473" s="9">
        <v>364.75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88504.18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f>VLOOKUP(E473,[1]Aplicado!$C$807:$AL$1391,36,0)</f>
        <v>0</v>
      </c>
      <c r="AU473" s="9">
        <f t="shared" si="7"/>
        <v>0</v>
      </c>
      <c r="AV473" s="9">
        <v>36652.449999999997</v>
      </c>
      <c r="AW473" s="9">
        <v>88504.18</v>
      </c>
      <c r="AX473" s="10">
        <v>72</v>
      </c>
      <c r="AY473" s="10">
        <v>300</v>
      </c>
      <c r="AZ473" s="9">
        <v>330000</v>
      </c>
      <c r="BA473" s="9">
        <v>83877.240000000005</v>
      </c>
      <c r="BB473" s="11">
        <v>90</v>
      </c>
      <c r="BC473" s="11">
        <v>83.950133552319997</v>
      </c>
      <c r="BD473" s="11">
        <v>10.42</v>
      </c>
      <c r="BE473" s="11"/>
      <c r="BF473" s="7" t="s">
        <v>366</v>
      </c>
      <c r="BG473" s="4"/>
      <c r="BH473" s="7" t="s">
        <v>407</v>
      </c>
      <c r="BI473" s="7" t="s">
        <v>468</v>
      </c>
      <c r="BJ473" s="7" t="s">
        <v>469</v>
      </c>
      <c r="BK473" s="7" t="s">
        <v>356</v>
      </c>
      <c r="BL473" s="5" t="s">
        <v>2</v>
      </c>
      <c r="BM473" s="11">
        <v>635145.9867906</v>
      </c>
      <c r="BN473" s="5" t="s">
        <v>254</v>
      </c>
      <c r="BO473" s="11"/>
      <c r="BP473" s="12">
        <v>38420</v>
      </c>
      <c r="BQ473" s="12">
        <v>47574</v>
      </c>
      <c r="BR473" s="11">
        <v>21755.09</v>
      </c>
      <c r="BS473" s="11">
        <v>0</v>
      </c>
      <c r="BT473" s="11">
        <v>27.99</v>
      </c>
    </row>
    <row r="474" spans="1:72" s="1" customFormat="1" ht="18.2" customHeight="1" x14ac:dyDescent="0.15">
      <c r="A474" s="13">
        <v>472</v>
      </c>
      <c r="B474" s="14" t="s">
        <v>351</v>
      </c>
      <c r="C474" s="14" t="s">
        <v>0</v>
      </c>
      <c r="D474" s="15">
        <v>45383</v>
      </c>
      <c r="E474" s="16" t="s">
        <v>172</v>
      </c>
      <c r="F474" s="17">
        <v>106</v>
      </c>
      <c r="G474" s="17">
        <v>105</v>
      </c>
      <c r="H474" s="18">
        <v>42113.69</v>
      </c>
      <c r="I474" s="18">
        <v>28774.07</v>
      </c>
      <c r="J474" s="18">
        <v>0</v>
      </c>
      <c r="K474" s="18">
        <v>70887.759999999995</v>
      </c>
      <c r="L474" s="18">
        <v>416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70887.759999999995</v>
      </c>
      <c r="T474" s="18">
        <v>53967.29</v>
      </c>
      <c r="U474" s="18">
        <v>364.61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54331.9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f>VLOOKUP(E474,[1]Aplicado!$C$807:$AL$1391,36,0)</f>
        <v>0</v>
      </c>
      <c r="AU474" s="18">
        <f t="shared" si="7"/>
        <v>0</v>
      </c>
      <c r="AV474" s="18">
        <v>29190.07</v>
      </c>
      <c r="AW474" s="18">
        <v>54331.9</v>
      </c>
      <c r="AX474" s="19">
        <v>73</v>
      </c>
      <c r="AY474" s="19">
        <v>300</v>
      </c>
      <c r="AZ474" s="18">
        <v>330000</v>
      </c>
      <c r="BA474" s="18">
        <v>83368.820000000007</v>
      </c>
      <c r="BB474" s="20">
        <v>90</v>
      </c>
      <c r="BC474" s="20">
        <v>76.526192886021406</v>
      </c>
      <c r="BD474" s="20">
        <v>10.39</v>
      </c>
      <c r="BE474" s="20"/>
      <c r="BF474" s="16" t="s">
        <v>366</v>
      </c>
      <c r="BG474" s="13"/>
      <c r="BH474" s="16" t="s">
        <v>407</v>
      </c>
      <c r="BI474" s="16" t="s">
        <v>468</v>
      </c>
      <c r="BJ474" s="16" t="s">
        <v>469</v>
      </c>
      <c r="BK474" s="16" t="s">
        <v>356</v>
      </c>
      <c r="BL474" s="14" t="s">
        <v>2</v>
      </c>
      <c r="BM474" s="20">
        <v>575468.82053727994</v>
      </c>
      <c r="BN474" s="14" t="s">
        <v>254</v>
      </c>
      <c r="BO474" s="20"/>
      <c r="BP474" s="21">
        <v>38457</v>
      </c>
      <c r="BQ474" s="21">
        <v>47604</v>
      </c>
      <c r="BR474" s="20">
        <v>14202.86</v>
      </c>
      <c r="BS474" s="20">
        <v>0</v>
      </c>
      <c r="BT474" s="20">
        <v>27.84</v>
      </c>
    </row>
    <row r="475" spans="1:72" s="1" customFormat="1" ht="18.2" customHeight="1" x14ac:dyDescent="0.15">
      <c r="A475" s="4">
        <v>473</v>
      </c>
      <c r="B475" s="5" t="s">
        <v>351</v>
      </c>
      <c r="C475" s="5" t="s">
        <v>0</v>
      </c>
      <c r="D475" s="6">
        <v>45383</v>
      </c>
      <c r="E475" s="7" t="s">
        <v>189</v>
      </c>
      <c r="F475" s="8">
        <v>159</v>
      </c>
      <c r="G475" s="8">
        <v>158</v>
      </c>
      <c r="H475" s="9">
        <v>41731.589999999997</v>
      </c>
      <c r="I475" s="9">
        <v>35896.550000000003</v>
      </c>
      <c r="J475" s="9">
        <v>0</v>
      </c>
      <c r="K475" s="9">
        <v>77628.14</v>
      </c>
      <c r="L475" s="9">
        <v>409.38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77628.14</v>
      </c>
      <c r="T475" s="9">
        <v>84758.99</v>
      </c>
      <c r="U475" s="9">
        <v>349.48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85108.47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f>VLOOKUP(E475,[1]Aplicado!$C$807:$AL$1391,36,0)</f>
        <v>0</v>
      </c>
      <c r="AU475" s="9">
        <f t="shared" si="7"/>
        <v>0</v>
      </c>
      <c r="AV475" s="9">
        <v>36305.93</v>
      </c>
      <c r="AW475" s="9">
        <v>85108.47</v>
      </c>
      <c r="AX475" s="10">
        <v>74</v>
      </c>
      <c r="AY475" s="10">
        <v>300</v>
      </c>
      <c r="AZ475" s="9">
        <v>368200</v>
      </c>
      <c r="BA475" s="9">
        <v>83187.34</v>
      </c>
      <c r="BB475" s="11">
        <v>80.930000000000007</v>
      </c>
      <c r="BC475" s="11">
        <v>75.521652335559693</v>
      </c>
      <c r="BD475" s="11">
        <v>10.050000000000001</v>
      </c>
      <c r="BE475" s="11"/>
      <c r="BF475" s="7" t="s">
        <v>366</v>
      </c>
      <c r="BG475" s="4"/>
      <c r="BH475" s="7" t="s">
        <v>407</v>
      </c>
      <c r="BI475" s="7" t="s">
        <v>468</v>
      </c>
      <c r="BJ475" s="7" t="s">
        <v>469</v>
      </c>
      <c r="BK475" s="7" t="s">
        <v>356</v>
      </c>
      <c r="BL475" s="5" t="s">
        <v>2</v>
      </c>
      <c r="BM475" s="11">
        <v>630187.41410792002</v>
      </c>
      <c r="BN475" s="5" t="s">
        <v>254</v>
      </c>
      <c r="BO475" s="11"/>
      <c r="BP475" s="12">
        <v>38496</v>
      </c>
      <c r="BQ475" s="12">
        <v>47635</v>
      </c>
      <c r="BR475" s="11">
        <v>22162.55</v>
      </c>
      <c r="BS475" s="11">
        <v>0</v>
      </c>
      <c r="BT475" s="11">
        <v>27.69</v>
      </c>
    </row>
    <row r="476" spans="1:72" s="1" customFormat="1" ht="18.2" customHeight="1" x14ac:dyDescent="0.15">
      <c r="A476" s="13">
        <v>474</v>
      </c>
      <c r="B476" s="14" t="s">
        <v>351</v>
      </c>
      <c r="C476" s="14" t="s">
        <v>0</v>
      </c>
      <c r="D476" s="15">
        <v>45383</v>
      </c>
      <c r="E476" s="16" t="s">
        <v>190</v>
      </c>
      <c r="F476" s="17">
        <v>159</v>
      </c>
      <c r="G476" s="17">
        <v>158</v>
      </c>
      <c r="H476" s="18">
        <v>31867.5</v>
      </c>
      <c r="I476" s="18">
        <v>27565.74</v>
      </c>
      <c r="J476" s="18">
        <v>0</v>
      </c>
      <c r="K476" s="18">
        <v>59433.24</v>
      </c>
      <c r="L476" s="18">
        <v>320.45999999999998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59433.24</v>
      </c>
      <c r="T476" s="18">
        <v>67378.559999999998</v>
      </c>
      <c r="U476" s="18">
        <v>276.69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67655.25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f>VLOOKUP(E476,[1]Aplicado!$C$807:$AL$1391,36,0)</f>
        <v>0</v>
      </c>
      <c r="AU476" s="18">
        <f t="shared" si="7"/>
        <v>0</v>
      </c>
      <c r="AV476" s="18">
        <v>27886.2</v>
      </c>
      <c r="AW476" s="18">
        <v>67655.25</v>
      </c>
      <c r="AX476" s="19">
        <v>72</v>
      </c>
      <c r="AY476" s="19">
        <v>300</v>
      </c>
      <c r="AZ476" s="18">
        <v>250600</v>
      </c>
      <c r="BA476" s="18">
        <v>63629.49</v>
      </c>
      <c r="BB476" s="20">
        <v>90</v>
      </c>
      <c r="BC476" s="20">
        <v>84.0646624701848</v>
      </c>
      <c r="BD476" s="20">
        <v>10.42</v>
      </c>
      <c r="BE476" s="20"/>
      <c r="BF476" s="16" t="s">
        <v>352</v>
      </c>
      <c r="BG476" s="13"/>
      <c r="BH476" s="16" t="s">
        <v>363</v>
      </c>
      <c r="BI476" s="16" t="s">
        <v>364</v>
      </c>
      <c r="BJ476" s="16" t="s">
        <v>365</v>
      </c>
      <c r="BK476" s="16" t="s">
        <v>356</v>
      </c>
      <c r="BL476" s="14" t="s">
        <v>2</v>
      </c>
      <c r="BM476" s="20">
        <v>482480.70645072003</v>
      </c>
      <c r="BN476" s="14" t="s">
        <v>254</v>
      </c>
      <c r="BO476" s="20"/>
      <c r="BP476" s="21">
        <v>38425</v>
      </c>
      <c r="BQ476" s="21">
        <v>47574</v>
      </c>
      <c r="BR476" s="20">
        <v>15187.65</v>
      </c>
      <c r="BS476" s="20">
        <v>0</v>
      </c>
      <c r="BT476" s="20">
        <v>27.97</v>
      </c>
    </row>
    <row r="477" spans="1:72" s="1" customFormat="1" ht="18.2" customHeight="1" x14ac:dyDescent="0.15">
      <c r="A477" s="4">
        <v>475</v>
      </c>
      <c r="B477" s="5" t="s">
        <v>351</v>
      </c>
      <c r="C477" s="5" t="s">
        <v>0</v>
      </c>
      <c r="D477" s="6">
        <v>45383</v>
      </c>
      <c r="E477" s="7" t="s">
        <v>897</v>
      </c>
      <c r="F477" s="8">
        <v>119</v>
      </c>
      <c r="G477" s="8">
        <v>118</v>
      </c>
      <c r="H477" s="9">
        <v>30310.92</v>
      </c>
      <c r="I477" s="9">
        <v>24297.77</v>
      </c>
      <c r="J477" s="9">
        <v>0</v>
      </c>
      <c r="K477" s="9">
        <v>54608.69</v>
      </c>
      <c r="L477" s="9">
        <v>314.86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54608.69</v>
      </c>
      <c r="T477" s="9">
        <v>41322.28</v>
      </c>
      <c r="U477" s="9">
        <v>237.67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41559.949999999997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f>VLOOKUP(E477,[1]Aplicado!$C$807:$AL$1391,36,0)</f>
        <v>0</v>
      </c>
      <c r="AU477" s="9">
        <f t="shared" si="7"/>
        <v>0</v>
      </c>
      <c r="AV477" s="9">
        <v>24612.63</v>
      </c>
      <c r="AW477" s="9">
        <v>41559.949999999997</v>
      </c>
      <c r="AX477" s="10">
        <v>72</v>
      </c>
      <c r="AY477" s="10">
        <v>300</v>
      </c>
      <c r="AZ477" s="9">
        <v>367100</v>
      </c>
      <c r="BA477" s="9">
        <v>63695.87</v>
      </c>
      <c r="BB477" s="11">
        <v>61.44</v>
      </c>
      <c r="BC477" s="11">
        <v>52.674654001900002</v>
      </c>
      <c r="BD477" s="11">
        <v>9.41</v>
      </c>
      <c r="BE477" s="11"/>
      <c r="BF477" s="7" t="s">
        <v>366</v>
      </c>
      <c r="BG477" s="4"/>
      <c r="BH477" s="7" t="s">
        <v>363</v>
      </c>
      <c r="BI477" s="7" t="s">
        <v>364</v>
      </c>
      <c r="BJ477" s="7" t="s">
        <v>365</v>
      </c>
      <c r="BK477" s="7" t="s">
        <v>356</v>
      </c>
      <c r="BL477" s="5" t="s">
        <v>2</v>
      </c>
      <c r="BM477" s="11">
        <v>443314.87446332001</v>
      </c>
      <c r="BN477" s="5" t="s">
        <v>254</v>
      </c>
      <c r="BO477" s="11"/>
      <c r="BP477" s="12">
        <v>38420</v>
      </c>
      <c r="BQ477" s="12">
        <v>47574</v>
      </c>
      <c r="BR477" s="11">
        <v>14103.68</v>
      </c>
      <c r="BS477" s="11">
        <v>0</v>
      </c>
      <c r="BT477" s="11">
        <v>43.81</v>
      </c>
    </row>
    <row r="478" spans="1:72" s="1" customFormat="1" ht="18.2" customHeight="1" x14ac:dyDescent="0.15">
      <c r="A478" s="13">
        <v>476</v>
      </c>
      <c r="B478" s="14" t="s">
        <v>351</v>
      </c>
      <c r="C478" s="14" t="s">
        <v>0</v>
      </c>
      <c r="D478" s="15">
        <v>45383</v>
      </c>
      <c r="E478" s="16" t="s">
        <v>930</v>
      </c>
      <c r="F478" s="17">
        <v>84</v>
      </c>
      <c r="G478" s="17">
        <v>83</v>
      </c>
      <c r="H478" s="18">
        <v>31799.81</v>
      </c>
      <c r="I478" s="18">
        <v>18903.719712999999</v>
      </c>
      <c r="J478" s="18">
        <v>0</v>
      </c>
      <c r="K478" s="18">
        <v>50703.529713000004</v>
      </c>
      <c r="L478" s="18">
        <v>317.64999999999998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50703.529713000004</v>
      </c>
      <c r="T478" s="18">
        <v>30877.650287</v>
      </c>
      <c r="U478" s="18">
        <v>275.33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31152.980286999998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8">
        <f>VLOOKUP(E478,[1]Aplicado!$C$807:$AL$1391,36,0)</f>
        <v>0</v>
      </c>
      <c r="AU478" s="18">
        <f t="shared" si="7"/>
        <v>0</v>
      </c>
      <c r="AV478" s="18">
        <v>19221.369713</v>
      </c>
      <c r="AW478" s="18">
        <v>31152.980286999998</v>
      </c>
      <c r="AX478" s="19">
        <v>73</v>
      </c>
      <c r="AY478" s="19">
        <v>300</v>
      </c>
      <c r="AZ478" s="18">
        <v>250600</v>
      </c>
      <c r="BA478" s="18">
        <v>63329.440000000002</v>
      </c>
      <c r="BB478" s="20">
        <v>90</v>
      </c>
      <c r="BC478" s="20">
        <v>72.056813926824603</v>
      </c>
      <c r="BD478" s="20">
        <v>10.39</v>
      </c>
      <c r="BE478" s="20"/>
      <c r="BF478" s="16" t="s">
        <v>366</v>
      </c>
      <c r="BG478" s="13"/>
      <c r="BH478" s="16" t="s">
        <v>363</v>
      </c>
      <c r="BI478" s="16" t="s">
        <v>364</v>
      </c>
      <c r="BJ478" s="16" t="s">
        <v>472</v>
      </c>
      <c r="BK478" s="16" t="s">
        <v>356</v>
      </c>
      <c r="BL478" s="14" t="s">
        <v>2</v>
      </c>
      <c r="BM478" s="20">
        <v>411612.67390896601</v>
      </c>
      <c r="BN478" s="14" t="s">
        <v>254</v>
      </c>
      <c r="BO478" s="20"/>
      <c r="BP478" s="21">
        <v>38454</v>
      </c>
      <c r="BQ478" s="21">
        <v>47604</v>
      </c>
      <c r="BR478" s="20">
        <v>9831.4</v>
      </c>
      <c r="BS478" s="20">
        <v>0</v>
      </c>
      <c r="BT478" s="20">
        <v>27.85</v>
      </c>
    </row>
    <row r="479" spans="1:72" s="1" customFormat="1" ht="18.2" customHeight="1" x14ac:dyDescent="0.15">
      <c r="A479" s="4">
        <v>477</v>
      </c>
      <c r="B479" s="5" t="s">
        <v>351</v>
      </c>
      <c r="C479" s="5" t="s">
        <v>0</v>
      </c>
      <c r="D479" s="6">
        <v>45383</v>
      </c>
      <c r="E479" s="7" t="s">
        <v>173</v>
      </c>
      <c r="F479" s="8">
        <v>158</v>
      </c>
      <c r="G479" s="8">
        <v>157</v>
      </c>
      <c r="H479" s="9">
        <v>26125.99</v>
      </c>
      <c r="I479" s="9">
        <v>23891.67</v>
      </c>
      <c r="J479" s="9">
        <v>0</v>
      </c>
      <c r="K479" s="9">
        <v>50017.66</v>
      </c>
      <c r="L479" s="9">
        <v>271.75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50017.66</v>
      </c>
      <c r="T479" s="9">
        <v>53232.36</v>
      </c>
      <c r="U479" s="9">
        <v>216.39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53448.75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f>VLOOKUP(E479,[1]Aplicado!$C$807:$AL$1391,36,0)</f>
        <v>0</v>
      </c>
      <c r="AU479" s="9">
        <f t="shared" si="7"/>
        <v>0</v>
      </c>
      <c r="AV479" s="9">
        <v>24163.42</v>
      </c>
      <c r="AW479" s="9">
        <v>53448.75</v>
      </c>
      <c r="AX479" s="10">
        <v>71</v>
      </c>
      <c r="AY479" s="10">
        <v>300</v>
      </c>
      <c r="AZ479" s="9">
        <v>214700</v>
      </c>
      <c r="BA479" s="9">
        <v>53969.63</v>
      </c>
      <c r="BB479" s="11">
        <v>90</v>
      </c>
      <c r="BC479" s="11">
        <v>83.4096768867973</v>
      </c>
      <c r="BD479" s="11">
        <v>9.94</v>
      </c>
      <c r="BE479" s="11"/>
      <c r="BF479" s="7" t="s">
        <v>352</v>
      </c>
      <c r="BG479" s="4"/>
      <c r="BH479" s="7" t="s">
        <v>392</v>
      </c>
      <c r="BI479" s="7" t="s">
        <v>458</v>
      </c>
      <c r="BJ479" s="7" t="s">
        <v>459</v>
      </c>
      <c r="BK479" s="7" t="s">
        <v>356</v>
      </c>
      <c r="BL479" s="5" t="s">
        <v>2</v>
      </c>
      <c r="BM479" s="11">
        <v>406044.76437448</v>
      </c>
      <c r="BN479" s="5" t="s">
        <v>254</v>
      </c>
      <c r="BO479" s="11"/>
      <c r="BP479" s="12">
        <v>38408</v>
      </c>
      <c r="BQ479" s="12">
        <v>47543</v>
      </c>
      <c r="BR479" s="11">
        <v>13127.87</v>
      </c>
      <c r="BS479" s="11">
        <v>0</v>
      </c>
      <c r="BT479" s="11">
        <v>28.03</v>
      </c>
    </row>
    <row r="480" spans="1:72" s="1" customFormat="1" ht="18.2" customHeight="1" x14ac:dyDescent="0.15">
      <c r="A480" s="13">
        <v>478</v>
      </c>
      <c r="B480" s="14" t="s">
        <v>351</v>
      </c>
      <c r="C480" s="14" t="s">
        <v>0</v>
      </c>
      <c r="D480" s="15">
        <v>45383</v>
      </c>
      <c r="E480" s="16" t="s">
        <v>188</v>
      </c>
      <c r="F480" s="17">
        <v>159</v>
      </c>
      <c r="G480" s="17">
        <v>158</v>
      </c>
      <c r="H480" s="18">
        <v>38516.68</v>
      </c>
      <c r="I480" s="18">
        <v>32628.77</v>
      </c>
      <c r="J480" s="18">
        <v>0</v>
      </c>
      <c r="K480" s="18">
        <v>71145.45</v>
      </c>
      <c r="L480" s="18">
        <v>375.61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71145.45</v>
      </c>
      <c r="T480" s="18">
        <v>79294.7</v>
      </c>
      <c r="U480" s="18">
        <v>328.33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79623.03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8">
        <f>VLOOKUP(E480,[1]Aplicado!$C$807:$AL$1391,36,0)</f>
        <v>0</v>
      </c>
      <c r="AU480" s="18">
        <f t="shared" si="7"/>
        <v>0</v>
      </c>
      <c r="AV480" s="18">
        <v>33004.379999999997</v>
      </c>
      <c r="AW480" s="18">
        <v>79623.03</v>
      </c>
      <c r="AX480" s="19">
        <v>74</v>
      </c>
      <c r="AY480" s="19">
        <v>300</v>
      </c>
      <c r="AZ480" s="18">
        <v>303000</v>
      </c>
      <c r="BA480" s="18">
        <v>76104.61</v>
      </c>
      <c r="BB480" s="20">
        <v>90</v>
      </c>
      <c r="BC480" s="20">
        <v>84.135382863140606</v>
      </c>
      <c r="BD480" s="20">
        <v>10.23</v>
      </c>
      <c r="BE480" s="20"/>
      <c r="BF480" s="16" t="s">
        <v>366</v>
      </c>
      <c r="BG480" s="13"/>
      <c r="BH480" s="16" t="s">
        <v>440</v>
      </c>
      <c r="BI480" s="16" t="s">
        <v>514</v>
      </c>
      <c r="BJ480" s="16" t="s">
        <v>697</v>
      </c>
      <c r="BK480" s="16" t="s">
        <v>356</v>
      </c>
      <c r="BL480" s="14" t="s">
        <v>2</v>
      </c>
      <c r="BM480" s="20">
        <v>577560.75517260004</v>
      </c>
      <c r="BN480" s="14" t="s">
        <v>254</v>
      </c>
      <c r="BO480" s="20"/>
      <c r="BP480" s="21">
        <v>38497</v>
      </c>
      <c r="BQ480" s="21">
        <v>47635</v>
      </c>
      <c r="BR480" s="20">
        <v>16897.04</v>
      </c>
      <c r="BS480" s="20">
        <v>0</v>
      </c>
      <c r="BT480" s="20">
        <v>27.68</v>
      </c>
    </row>
    <row r="481" spans="1:72" s="1" customFormat="1" ht="18.2" customHeight="1" x14ac:dyDescent="0.15">
      <c r="A481" s="4">
        <v>479</v>
      </c>
      <c r="B481" s="5" t="s">
        <v>351</v>
      </c>
      <c r="C481" s="5" t="s">
        <v>0</v>
      </c>
      <c r="D481" s="6">
        <v>45383</v>
      </c>
      <c r="E481" s="7" t="s">
        <v>698</v>
      </c>
      <c r="F481" s="8">
        <v>0</v>
      </c>
      <c r="G481" s="8">
        <v>0</v>
      </c>
      <c r="H481" s="9">
        <v>25993.06</v>
      </c>
      <c r="I481" s="9">
        <v>0</v>
      </c>
      <c r="J481" s="9">
        <v>0</v>
      </c>
      <c r="K481" s="9">
        <v>25993.06</v>
      </c>
      <c r="L481" s="9">
        <v>272.77</v>
      </c>
      <c r="M481" s="9">
        <v>0</v>
      </c>
      <c r="N481" s="9">
        <v>0</v>
      </c>
      <c r="O481" s="9">
        <v>0</v>
      </c>
      <c r="P481" s="9">
        <v>272.77</v>
      </c>
      <c r="Q481" s="9">
        <v>0</v>
      </c>
      <c r="R481" s="9">
        <v>0</v>
      </c>
      <c r="S481" s="9">
        <v>25720.29</v>
      </c>
      <c r="T481" s="9">
        <v>0</v>
      </c>
      <c r="U481" s="9">
        <v>226.64</v>
      </c>
      <c r="V481" s="9">
        <v>0</v>
      </c>
      <c r="W481" s="9">
        <v>0</v>
      </c>
      <c r="X481" s="9">
        <v>226.64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26.64</v>
      </c>
      <c r="AI481" s="9">
        <v>33.47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2.3980000000000001</v>
      </c>
      <c r="AR481" s="9">
        <v>0</v>
      </c>
      <c r="AS481" s="9">
        <v>0</v>
      </c>
      <c r="AT481" s="9">
        <f>VLOOKUP(E481,[1]Aplicado!$C$807:$AL$1391,36,0)</f>
        <v>0</v>
      </c>
      <c r="AU481" s="9">
        <f t="shared" si="7"/>
        <v>561.91799999999989</v>
      </c>
      <c r="AV481" s="9">
        <v>0</v>
      </c>
      <c r="AW481" s="9">
        <v>0</v>
      </c>
      <c r="AX481" s="10">
        <v>75</v>
      </c>
      <c r="AY481" s="10">
        <v>300</v>
      </c>
      <c r="AZ481" s="9">
        <v>212000</v>
      </c>
      <c r="BA481" s="9">
        <v>53458.58</v>
      </c>
      <c r="BB481" s="11">
        <v>90</v>
      </c>
      <c r="BC481" s="11">
        <v>43.301301680665702</v>
      </c>
      <c r="BD481" s="11">
        <v>10.36</v>
      </c>
      <c r="BE481" s="11"/>
      <c r="BF481" s="7" t="s">
        <v>366</v>
      </c>
      <c r="BG481" s="4"/>
      <c r="BH481" s="7" t="s">
        <v>422</v>
      </c>
      <c r="BI481" s="7" t="s">
        <v>424</v>
      </c>
      <c r="BJ481" s="7" t="s">
        <v>425</v>
      </c>
      <c r="BK481" s="7" t="s">
        <v>1</v>
      </c>
      <c r="BL481" s="5" t="s">
        <v>2</v>
      </c>
      <c r="BM481" s="11">
        <v>208798.03438812</v>
      </c>
      <c r="BN481" s="5" t="s">
        <v>254</v>
      </c>
      <c r="BO481" s="11"/>
      <c r="BP481" s="12">
        <v>38511</v>
      </c>
      <c r="BQ481" s="12">
        <v>47665</v>
      </c>
      <c r="BR481" s="11">
        <v>0</v>
      </c>
      <c r="BS481" s="11">
        <v>0</v>
      </c>
      <c r="BT481" s="11">
        <v>0</v>
      </c>
    </row>
    <row r="482" spans="1:72" s="1" customFormat="1" ht="18.2" customHeight="1" x14ac:dyDescent="0.15">
      <c r="A482" s="13">
        <v>480</v>
      </c>
      <c r="B482" s="14" t="s">
        <v>351</v>
      </c>
      <c r="C482" s="14" t="s">
        <v>0</v>
      </c>
      <c r="D482" s="15">
        <v>45383</v>
      </c>
      <c r="E482" s="16" t="s">
        <v>701</v>
      </c>
      <c r="F482" s="17">
        <v>0</v>
      </c>
      <c r="G482" s="17">
        <v>0</v>
      </c>
      <c r="H482" s="18">
        <v>52321.42</v>
      </c>
      <c r="I482" s="18">
        <v>0</v>
      </c>
      <c r="J482" s="18">
        <v>0</v>
      </c>
      <c r="K482" s="18">
        <v>52321.42</v>
      </c>
      <c r="L482" s="18">
        <v>653.35</v>
      </c>
      <c r="M482" s="18">
        <v>0</v>
      </c>
      <c r="N482" s="18">
        <v>0</v>
      </c>
      <c r="O482" s="18">
        <v>0</v>
      </c>
      <c r="P482" s="18">
        <v>653.35</v>
      </c>
      <c r="Q482" s="18">
        <v>0</v>
      </c>
      <c r="R482" s="18">
        <v>0</v>
      </c>
      <c r="S482" s="18">
        <v>51668.07</v>
      </c>
      <c r="T482" s="18">
        <v>0</v>
      </c>
      <c r="U482" s="18">
        <v>423.8</v>
      </c>
      <c r="V482" s="18">
        <v>0</v>
      </c>
      <c r="W482" s="18">
        <v>0</v>
      </c>
      <c r="X482" s="18">
        <v>423.8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57.64</v>
      </c>
      <c r="AI482" s="18">
        <v>75.87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5.0000000000000001E-3</v>
      </c>
      <c r="AR482" s="18">
        <v>0</v>
      </c>
      <c r="AS482" s="18">
        <v>0</v>
      </c>
      <c r="AT482" s="18">
        <f>VLOOKUP(E482,[1]Aplicado!$C$807:$AL$1391,36,0)</f>
        <v>0</v>
      </c>
      <c r="AU482" s="18">
        <f t="shared" si="7"/>
        <v>1210.665</v>
      </c>
      <c r="AV482" s="18">
        <v>0</v>
      </c>
      <c r="AW482" s="18">
        <v>0</v>
      </c>
      <c r="AX482" s="19">
        <v>62</v>
      </c>
      <c r="AY482" s="19">
        <v>300</v>
      </c>
      <c r="AZ482" s="18">
        <v>460000</v>
      </c>
      <c r="BA482" s="18">
        <v>121159.4</v>
      </c>
      <c r="BB482" s="20">
        <v>90</v>
      </c>
      <c r="BC482" s="20">
        <v>38.380235458412599</v>
      </c>
      <c r="BD482" s="20">
        <v>9.7200000000000006</v>
      </c>
      <c r="BE482" s="20"/>
      <c r="BF482" s="16" t="s">
        <v>352</v>
      </c>
      <c r="BG482" s="13"/>
      <c r="BH482" s="16" t="s">
        <v>422</v>
      </c>
      <c r="BI482" s="16" t="s">
        <v>424</v>
      </c>
      <c r="BJ482" s="16" t="s">
        <v>516</v>
      </c>
      <c r="BK482" s="16" t="s">
        <v>1</v>
      </c>
      <c r="BL482" s="14" t="s">
        <v>2</v>
      </c>
      <c r="BM482" s="20">
        <v>419442.83896596002</v>
      </c>
      <c r="BN482" s="14" t="s">
        <v>254</v>
      </c>
      <c r="BO482" s="20"/>
      <c r="BP482" s="21">
        <v>38120</v>
      </c>
      <c r="BQ482" s="21">
        <v>47270</v>
      </c>
      <c r="BR482" s="20">
        <v>0</v>
      </c>
      <c r="BS482" s="20">
        <v>0</v>
      </c>
      <c r="BT482" s="20">
        <v>0</v>
      </c>
    </row>
    <row r="483" spans="1:72" s="1" customFormat="1" ht="18.2" customHeight="1" x14ac:dyDescent="0.15">
      <c r="A483" s="4">
        <v>481</v>
      </c>
      <c r="B483" s="5" t="s">
        <v>351</v>
      </c>
      <c r="C483" s="5" t="s">
        <v>0</v>
      </c>
      <c r="D483" s="6">
        <v>45383</v>
      </c>
      <c r="E483" s="7" t="s">
        <v>174</v>
      </c>
      <c r="F483" s="8">
        <v>173</v>
      </c>
      <c r="G483" s="8">
        <v>172</v>
      </c>
      <c r="H483" s="9">
        <v>34317.769999999997</v>
      </c>
      <c r="I483" s="9">
        <v>36991.120000000003</v>
      </c>
      <c r="J483" s="9">
        <v>0</v>
      </c>
      <c r="K483" s="9">
        <v>71308.89</v>
      </c>
      <c r="L483" s="9">
        <v>406.83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71308.89</v>
      </c>
      <c r="T483" s="9">
        <v>83351.350000000006</v>
      </c>
      <c r="U483" s="9">
        <v>288.81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83640.160000000003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f>VLOOKUP(E483,[1]Aplicado!$C$807:$AL$1391,36,0)</f>
        <v>0</v>
      </c>
      <c r="AU483" s="9">
        <f t="shared" si="7"/>
        <v>0</v>
      </c>
      <c r="AV483" s="9">
        <v>37397.949999999997</v>
      </c>
      <c r="AW483" s="9">
        <v>83640.160000000003</v>
      </c>
      <c r="AX483" s="10">
        <v>64</v>
      </c>
      <c r="AY483" s="10">
        <v>300</v>
      </c>
      <c r="AZ483" s="9">
        <v>302000</v>
      </c>
      <c r="BA483" s="9">
        <v>75963.39</v>
      </c>
      <c r="BB483" s="11">
        <v>86</v>
      </c>
      <c r="BC483" s="11">
        <v>80.730527429068104</v>
      </c>
      <c r="BD483" s="11">
        <v>10.1</v>
      </c>
      <c r="BE483" s="11"/>
      <c r="BF483" s="7" t="s">
        <v>352</v>
      </c>
      <c r="BG483" s="4"/>
      <c r="BH483" s="7" t="s">
        <v>363</v>
      </c>
      <c r="BI483" s="7" t="s">
        <v>493</v>
      </c>
      <c r="BJ483" s="7"/>
      <c r="BK483" s="7" t="s">
        <v>356</v>
      </c>
      <c r="BL483" s="5" t="s">
        <v>2</v>
      </c>
      <c r="BM483" s="11">
        <v>578887.56566892006</v>
      </c>
      <c r="BN483" s="5" t="s">
        <v>254</v>
      </c>
      <c r="BO483" s="11"/>
      <c r="BP483" s="12">
        <v>38197</v>
      </c>
      <c r="BQ483" s="12">
        <v>47331</v>
      </c>
      <c r="BR483" s="11">
        <v>22270.76</v>
      </c>
      <c r="BS483" s="11">
        <v>0</v>
      </c>
      <c r="BT483" s="11">
        <v>28.02</v>
      </c>
    </row>
    <row r="484" spans="1:72" s="1" customFormat="1" ht="18.2" customHeight="1" x14ac:dyDescent="0.15">
      <c r="A484" s="13">
        <v>482</v>
      </c>
      <c r="B484" s="14" t="s">
        <v>351</v>
      </c>
      <c r="C484" s="14" t="s">
        <v>0</v>
      </c>
      <c r="D484" s="15">
        <v>45383</v>
      </c>
      <c r="E484" s="16" t="s">
        <v>702</v>
      </c>
      <c r="F484" s="17">
        <v>0</v>
      </c>
      <c r="G484" s="17">
        <v>0</v>
      </c>
      <c r="H484" s="18">
        <v>28576.75</v>
      </c>
      <c r="I484" s="18">
        <v>44.48</v>
      </c>
      <c r="J484" s="18">
        <v>0</v>
      </c>
      <c r="K484" s="18">
        <v>28621.23</v>
      </c>
      <c r="L484" s="18">
        <v>470.89</v>
      </c>
      <c r="M484" s="18">
        <v>0</v>
      </c>
      <c r="N484" s="18">
        <v>0</v>
      </c>
      <c r="O484" s="18">
        <v>44.48</v>
      </c>
      <c r="P484" s="18">
        <v>381.93</v>
      </c>
      <c r="Q484" s="18">
        <v>0</v>
      </c>
      <c r="R484" s="18">
        <v>0</v>
      </c>
      <c r="S484" s="18">
        <v>28194.82</v>
      </c>
      <c r="T484" s="18">
        <v>0</v>
      </c>
      <c r="U484" s="18">
        <v>247.67</v>
      </c>
      <c r="V484" s="18">
        <v>0</v>
      </c>
      <c r="W484" s="18">
        <v>0</v>
      </c>
      <c r="X484" s="18">
        <v>247.67</v>
      </c>
      <c r="Y484" s="18">
        <v>0</v>
      </c>
      <c r="Z484" s="18">
        <v>0</v>
      </c>
      <c r="AA484" s="18">
        <v>0</v>
      </c>
      <c r="AB484" s="18">
        <v>142</v>
      </c>
      <c r="AC484" s="18">
        <v>0</v>
      </c>
      <c r="AD484" s="18">
        <v>0</v>
      </c>
      <c r="AE484" s="18">
        <v>0</v>
      </c>
      <c r="AF484" s="18">
        <v>29.8</v>
      </c>
      <c r="AG484" s="18">
        <v>0</v>
      </c>
      <c r="AH484" s="18">
        <v>94.66</v>
      </c>
      <c r="AI484" s="18">
        <v>41.43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2.464E-3</v>
      </c>
      <c r="AT484" s="18">
        <f>VLOOKUP(E484,[1]Aplicado!$C$807:$AL$1391,36,0)</f>
        <v>29.8</v>
      </c>
      <c r="AU484" s="18">
        <f t="shared" si="7"/>
        <v>952.16753599999993</v>
      </c>
      <c r="AV484" s="18">
        <v>88.96</v>
      </c>
      <c r="AW484" s="18">
        <v>0</v>
      </c>
      <c r="AX484" s="19">
        <v>55</v>
      </c>
      <c r="AY484" s="19">
        <v>360</v>
      </c>
      <c r="AZ484" s="18">
        <v>236521.47</v>
      </c>
      <c r="BA484" s="18">
        <v>79200</v>
      </c>
      <c r="BB484" s="20">
        <v>90</v>
      </c>
      <c r="BC484" s="20">
        <v>32.039568181818197</v>
      </c>
      <c r="BD484" s="20">
        <v>10.4</v>
      </c>
      <c r="BE484" s="20"/>
      <c r="BF484" s="16" t="s">
        <v>352</v>
      </c>
      <c r="BG484" s="13"/>
      <c r="BH484" s="16" t="s">
        <v>465</v>
      </c>
      <c r="BI484" s="16" t="s">
        <v>466</v>
      </c>
      <c r="BJ484" s="16" t="s">
        <v>672</v>
      </c>
      <c r="BK484" s="16" t="s">
        <v>1</v>
      </c>
      <c r="BL484" s="14" t="s">
        <v>2</v>
      </c>
      <c r="BM484" s="20">
        <v>228886.33821496001</v>
      </c>
      <c r="BN484" s="14" t="s">
        <v>254</v>
      </c>
      <c r="BO484" s="20"/>
      <c r="BP484" s="21">
        <v>36539</v>
      </c>
      <c r="BQ484" s="21">
        <v>47515</v>
      </c>
      <c r="BR484" s="20">
        <v>0</v>
      </c>
      <c r="BS484" s="20">
        <v>142</v>
      </c>
      <c r="BT484" s="20">
        <v>29.8</v>
      </c>
    </row>
    <row r="485" spans="1:72" s="1" customFormat="1" ht="18.2" customHeight="1" x14ac:dyDescent="0.15">
      <c r="A485" s="4">
        <v>483</v>
      </c>
      <c r="B485" s="5" t="s">
        <v>351</v>
      </c>
      <c r="C485" s="5" t="s">
        <v>0</v>
      </c>
      <c r="D485" s="6">
        <v>45383</v>
      </c>
      <c r="E485" s="7" t="s">
        <v>187</v>
      </c>
      <c r="F485" s="8">
        <v>167</v>
      </c>
      <c r="G485" s="8">
        <v>166</v>
      </c>
      <c r="H485" s="9">
        <v>24543.23</v>
      </c>
      <c r="I485" s="9">
        <v>23588.26</v>
      </c>
      <c r="J485" s="9">
        <v>0</v>
      </c>
      <c r="K485" s="9">
        <v>48131.49</v>
      </c>
      <c r="L485" s="9">
        <v>263.73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48131.49</v>
      </c>
      <c r="T485" s="9">
        <v>54981.5</v>
      </c>
      <c r="U485" s="9">
        <v>206.76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55188.26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f>VLOOKUP(E485,[1]Aplicado!$C$807:$AL$1391,36,0)</f>
        <v>0</v>
      </c>
      <c r="AU485" s="9">
        <f t="shared" si="7"/>
        <v>0</v>
      </c>
      <c r="AV485" s="9">
        <v>23851.99</v>
      </c>
      <c r="AW485" s="9">
        <v>55188.26</v>
      </c>
      <c r="AX485" s="10">
        <v>69</v>
      </c>
      <c r="AY485" s="10">
        <v>300</v>
      </c>
      <c r="AZ485" s="9">
        <v>201000</v>
      </c>
      <c r="BA485" s="9">
        <v>51337.18</v>
      </c>
      <c r="BB485" s="11">
        <v>90</v>
      </c>
      <c r="BC485" s="11">
        <v>84.380055546487</v>
      </c>
      <c r="BD485" s="11">
        <v>10.11</v>
      </c>
      <c r="BE485" s="11"/>
      <c r="BF485" s="7" t="s">
        <v>366</v>
      </c>
      <c r="BG485" s="4"/>
      <c r="BH485" s="7" t="s">
        <v>454</v>
      </c>
      <c r="BI485" s="7" t="s">
        <v>703</v>
      </c>
      <c r="BJ485" s="7" t="s">
        <v>704</v>
      </c>
      <c r="BK485" s="7" t="s">
        <v>356</v>
      </c>
      <c r="BL485" s="5" t="s">
        <v>2</v>
      </c>
      <c r="BM485" s="11">
        <v>390732.78350172</v>
      </c>
      <c r="BN485" s="5" t="s">
        <v>254</v>
      </c>
      <c r="BO485" s="11"/>
      <c r="BP485" s="12">
        <v>38335</v>
      </c>
      <c r="BQ485" s="12">
        <v>47484</v>
      </c>
      <c r="BR485" s="11">
        <v>13213.82</v>
      </c>
      <c r="BS485" s="11">
        <v>0</v>
      </c>
      <c r="BT485" s="11">
        <v>27.24</v>
      </c>
    </row>
    <row r="486" spans="1:72" s="1" customFormat="1" ht="18.2" customHeight="1" x14ac:dyDescent="0.15">
      <c r="A486" s="13">
        <v>484</v>
      </c>
      <c r="B486" s="14" t="s">
        <v>90</v>
      </c>
      <c r="C486" s="14" t="s">
        <v>0</v>
      </c>
      <c r="D486" s="15">
        <v>45383</v>
      </c>
      <c r="E486" s="16" t="s">
        <v>91</v>
      </c>
      <c r="F486" s="17">
        <v>137</v>
      </c>
      <c r="G486" s="17">
        <v>136</v>
      </c>
      <c r="H486" s="18">
        <v>49734.59</v>
      </c>
      <c r="I486" s="18">
        <v>42629.45</v>
      </c>
      <c r="J486" s="18">
        <v>0</v>
      </c>
      <c r="K486" s="18">
        <v>92364.04</v>
      </c>
      <c r="L486" s="18">
        <v>549.59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92364.04</v>
      </c>
      <c r="T486" s="18">
        <v>100716.34</v>
      </c>
      <c r="U486" s="18">
        <v>431.4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101147.74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f>VLOOKUP(E486,[1]Aplicado!$C$807:$AL$1391,36,0)</f>
        <v>0</v>
      </c>
      <c r="AU486" s="18">
        <f t="shared" si="7"/>
        <v>0</v>
      </c>
      <c r="AV486" s="18">
        <v>43179.040000000001</v>
      </c>
      <c r="AW486" s="18">
        <v>101147.74</v>
      </c>
      <c r="AX486" s="19">
        <v>78</v>
      </c>
      <c r="AY486" s="19">
        <v>300</v>
      </c>
      <c r="AZ486" s="18">
        <v>424000</v>
      </c>
      <c r="BA486" s="18">
        <v>98877.2</v>
      </c>
      <c r="BB486" s="20">
        <v>83.54</v>
      </c>
      <c r="BC486" s="20">
        <v>78.037119797081601</v>
      </c>
      <c r="BD486" s="20">
        <v>10.41</v>
      </c>
      <c r="BE486" s="20"/>
      <c r="BF486" s="16" t="s">
        <v>352</v>
      </c>
      <c r="BG486" s="13"/>
      <c r="BH486" s="16" t="s">
        <v>363</v>
      </c>
      <c r="BI486" s="16" t="s">
        <v>376</v>
      </c>
      <c r="BJ486" s="16" t="s">
        <v>705</v>
      </c>
      <c r="BK486" s="16" t="s">
        <v>356</v>
      </c>
      <c r="BL486" s="14" t="s">
        <v>2</v>
      </c>
      <c r="BM486" s="20">
        <v>749813.86291311996</v>
      </c>
      <c r="BN486" s="14" t="s">
        <v>254</v>
      </c>
      <c r="BO486" s="20"/>
      <c r="BP486" s="21">
        <v>38617</v>
      </c>
      <c r="BQ486" s="21">
        <v>47748</v>
      </c>
      <c r="BR486" s="20">
        <v>15711.71</v>
      </c>
      <c r="BS486" s="20">
        <v>40.98</v>
      </c>
      <c r="BT486" s="20">
        <v>28.8</v>
      </c>
    </row>
    <row r="487" spans="1:72" s="1" customFormat="1" ht="18.2" customHeight="1" x14ac:dyDescent="0.15">
      <c r="A487" s="4">
        <v>485</v>
      </c>
      <c r="B487" s="5" t="s">
        <v>90</v>
      </c>
      <c r="C487" s="5" t="s">
        <v>0</v>
      </c>
      <c r="D487" s="6">
        <v>45383</v>
      </c>
      <c r="E487" s="7" t="s">
        <v>92</v>
      </c>
      <c r="F487" s="8">
        <v>127</v>
      </c>
      <c r="G487" s="8">
        <v>126</v>
      </c>
      <c r="H487" s="9">
        <v>26791.919999999998</v>
      </c>
      <c r="I487" s="9">
        <v>45195.03</v>
      </c>
      <c r="J487" s="9">
        <v>0</v>
      </c>
      <c r="K487" s="9">
        <v>71986.95</v>
      </c>
      <c r="L487" s="9">
        <v>599.62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71986.95</v>
      </c>
      <c r="T487" s="9">
        <v>64728.15</v>
      </c>
      <c r="U487" s="9">
        <v>227.46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64955.61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f>VLOOKUP(E487,[1]Aplicado!$C$807:$AL$1391,36,0)</f>
        <v>0</v>
      </c>
      <c r="AU487" s="9">
        <f t="shared" si="7"/>
        <v>0</v>
      </c>
      <c r="AV487" s="9">
        <v>45794.65</v>
      </c>
      <c r="AW487" s="9">
        <v>64955.61</v>
      </c>
      <c r="AX487" s="10">
        <v>79</v>
      </c>
      <c r="AY487" s="10">
        <v>300</v>
      </c>
      <c r="AZ487" s="9">
        <v>346000</v>
      </c>
      <c r="BA487" s="9">
        <v>82564.490000000005</v>
      </c>
      <c r="BB487" s="11">
        <v>85.84</v>
      </c>
      <c r="BC487" s="11">
        <v>74.842826353072596</v>
      </c>
      <c r="BD487" s="11">
        <v>10.19</v>
      </c>
      <c r="BE487" s="11"/>
      <c r="BF487" s="7" t="s">
        <v>352</v>
      </c>
      <c r="BG487" s="4"/>
      <c r="BH487" s="7" t="s">
        <v>363</v>
      </c>
      <c r="BI487" s="7" t="s">
        <v>376</v>
      </c>
      <c r="BJ487" s="7" t="s">
        <v>705</v>
      </c>
      <c r="BK487" s="7" t="s">
        <v>356</v>
      </c>
      <c r="BL487" s="5" t="s">
        <v>2</v>
      </c>
      <c r="BM487" s="11">
        <v>584392.07573459996</v>
      </c>
      <c r="BN487" s="5" t="s">
        <v>254</v>
      </c>
      <c r="BO487" s="11"/>
      <c r="BP487" s="12">
        <v>38649</v>
      </c>
      <c r="BQ487" s="12">
        <v>47780</v>
      </c>
      <c r="BR487" s="11">
        <v>13169.28</v>
      </c>
      <c r="BS487" s="11">
        <v>21.82</v>
      </c>
      <c r="BT487" s="11">
        <v>28.8</v>
      </c>
    </row>
    <row r="488" spans="1:72" s="1" customFormat="1" ht="18.2" customHeight="1" x14ac:dyDescent="0.15">
      <c r="A488" s="13">
        <v>486</v>
      </c>
      <c r="B488" s="14" t="s">
        <v>351</v>
      </c>
      <c r="C488" s="14" t="s">
        <v>0</v>
      </c>
      <c r="D488" s="15">
        <v>45383</v>
      </c>
      <c r="E488" s="16" t="s">
        <v>706</v>
      </c>
      <c r="F488" s="17">
        <v>6</v>
      </c>
      <c r="G488" s="17">
        <v>6</v>
      </c>
      <c r="H488" s="18">
        <v>29125.51</v>
      </c>
      <c r="I488" s="18">
        <v>2146.12</v>
      </c>
      <c r="J488" s="18">
        <v>0</v>
      </c>
      <c r="K488" s="18">
        <v>31271.63</v>
      </c>
      <c r="L488" s="18">
        <v>317.39</v>
      </c>
      <c r="M488" s="18">
        <v>0</v>
      </c>
      <c r="N488" s="18">
        <v>0</v>
      </c>
      <c r="O488" s="18">
        <v>299.83</v>
      </c>
      <c r="P488" s="18">
        <v>0</v>
      </c>
      <c r="Q488" s="18">
        <v>0</v>
      </c>
      <c r="R488" s="18">
        <v>0</v>
      </c>
      <c r="S488" s="18">
        <v>30971.8</v>
      </c>
      <c r="T488" s="18">
        <v>1738.1</v>
      </c>
      <c r="U488" s="18">
        <v>237.84</v>
      </c>
      <c r="V488" s="18">
        <v>0</v>
      </c>
      <c r="W488" s="18">
        <v>255.4</v>
      </c>
      <c r="X488" s="18">
        <v>0</v>
      </c>
      <c r="Y488" s="18">
        <v>0</v>
      </c>
      <c r="Z488" s="18">
        <v>0</v>
      </c>
      <c r="AA488" s="18">
        <v>1720.54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51.53</v>
      </c>
      <c r="AK488" s="18">
        <v>0</v>
      </c>
      <c r="AL488" s="18">
        <v>0</v>
      </c>
      <c r="AM488" s="18">
        <v>51.41</v>
      </c>
      <c r="AN488" s="18">
        <v>0</v>
      </c>
      <c r="AO488" s="18">
        <v>68.23</v>
      </c>
      <c r="AP488" s="18">
        <v>34.909999999999997</v>
      </c>
      <c r="AQ488" s="18">
        <v>0</v>
      </c>
      <c r="AR488" s="18">
        <v>0</v>
      </c>
      <c r="AS488" s="18">
        <v>1.232E-3</v>
      </c>
      <c r="AT488" s="18">
        <f>VLOOKUP(E488,[1]Aplicado!$C$807:$AL$1391,36,0)</f>
        <v>0</v>
      </c>
      <c r="AU488" s="18">
        <f t="shared" si="7"/>
        <v>761.30876799999999</v>
      </c>
      <c r="AV488" s="18">
        <v>2163.6799999999998</v>
      </c>
      <c r="AW488" s="18">
        <v>1720.54</v>
      </c>
      <c r="AX488" s="19">
        <v>80</v>
      </c>
      <c r="AY488" s="19">
        <v>360</v>
      </c>
      <c r="AZ488" s="18">
        <v>205827.26</v>
      </c>
      <c r="BA488" s="18">
        <v>64350</v>
      </c>
      <c r="BB488" s="20">
        <v>90</v>
      </c>
      <c r="BC488" s="20">
        <v>43.317202797202803</v>
      </c>
      <c r="BD488" s="20">
        <v>9.8000000000000007</v>
      </c>
      <c r="BE488" s="20"/>
      <c r="BF488" s="16" t="s">
        <v>352</v>
      </c>
      <c r="BG488" s="13"/>
      <c r="BH488" s="16" t="s">
        <v>353</v>
      </c>
      <c r="BI488" s="16" t="s">
        <v>479</v>
      </c>
      <c r="BJ488" s="16" t="s">
        <v>707</v>
      </c>
      <c r="BK488" s="16" t="s">
        <v>358</v>
      </c>
      <c r="BL488" s="14" t="s">
        <v>2</v>
      </c>
      <c r="BM488" s="20">
        <v>251429.9396104</v>
      </c>
      <c r="BN488" s="14" t="s">
        <v>254</v>
      </c>
      <c r="BO488" s="20"/>
      <c r="BP488" s="21">
        <v>36855</v>
      </c>
      <c r="BQ488" s="21">
        <v>47818</v>
      </c>
      <c r="BR488" s="20">
        <v>1313.83</v>
      </c>
      <c r="BS488" s="20">
        <v>65</v>
      </c>
      <c r="BT488" s="20">
        <v>42.46</v>
      </c>
    </row>
    <row r="489" spans="1:72" s="1" customFormat="1" ht="18.2" customHeight="1" x14ac:dyDescent="0.15">
      <c r="A489" s="4">
        <v>487</v>
      </c>
      <c r="B489" s="5" t="s">
        <v>351</v>
      </c>
      <c r="C489" s="5" t="s">
        <v>0</v>
      </c>
      <c r="D489" s="6">
        <v>45383</v>
      </c>
      <c r="E489" s="7" t="s">
        <v>708</v>
      </c>
      <c r="F489" s="8">
        <v>0</v>
      </c>
      <c r="G489" s="8">
        <v>0</v>
      </c>
      <c r="H489" s="9">
        <v>33975.4</v>
      </c>
      <c r="I489" s="9">
        <v>274.73</v>
      </c>
      <c r="J489" s="9">
        <v>0</v>
      </c>
      <c r="K489" s="9">
        <v>34250.129999999997</v>
      </c>
      <c r="L489" s="9">
        <v>276.98</v>
      </c>
      <c r="M489" s="9">
        <v>0</v>
      </c>
      <c r="N489" s="9">
        <v>0</v>
      </c>
      <c r="O489" s="9">
        <v>274.73</v>
      </c>
      <c r="P489" s="9">
        <v>276.98</v>
      </c>
      <c r="Q489" s="9">
        <v>0</v>
      </c>
      <c r="R489" s="9">
        <v>0</v>
      </c>
      <c r="S489" s="9">
        <v>33698.42</v>
      </c>
      <c r="T489" s="9">
        <v>226.68</v>
      </c>
      <c r="U489" s="9">
        <v>278.25</v>
      </c>
      <c r="V489" s="9">
        <v>0</v>
      </c>
      <c r="W489" s="9">
        <v>226.68</v>
      </c>
      <c r="X489" s="9">
        <v>278.25</v>
      </c>
      <c r="Y489" s="9">
        <v>0</v>
      </c>
      <c r="Z489" s="9">
        <v>0</v>
      </c>
      <c r="AA489" s="9">
        <v>0</v>
      </c>
      <c r="AB489" s="9">
        <v>90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70.98</v>
      </c>
      <c r="AI489" s="9">
        <v>35.909999999999997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2.5999999999999999E-2</v>
      </c>
      <c r="AR489" s="9">
        <v>0</v>
      </c>
      <c r="AS489" s="9">
        <v>0</v>
      </c>
      <c r="AT489" s="9">
        <f>VLOOKUP(E489,[1]Aplicado!$C$807:$AL$1391,36,0)</f>
        <v>0</v>
      </c>
      <c r="AU489" s="9">
        <f t="shared" si="7"/>
        <v>1253.556</v>
      </c>
      <c r="AV489" s="9">
        <v>0</v>
      </c>
      <c r="AW489" s="9">
        <v>0</v>
      </c>
      <c r="AX489" s="10">
        <v>97</v>
      </c>
      <c r="AY489" s="10">
        <v>360</v>
      </c>
      <c r="AZ489" s="9">
        <v>221137.49</v>
      </c>
      <c r="BA489" s="9">
        <v>64350</v>
      </c>
      <c r="BB489" s="11">
        <v>90</v>
      </c>
      <c r="BC489" s="11">
        <v>47.130657342657301</v>
      </c>
      <c r="BD489" s="11">
        <v>9.8000000000000007</v>
      </c>
      <c r="BE489" s="11"/>
      <c r="BF489" s="7" t="s">
        <v>352</v>
      </c>
      <c r="BG489" s="4"/>
      <c r="BH489" s="7" t="s">
        <v>353</v>
      </c>
      <c r="BI489" s="7" t="s">
        <v>479</v>
      </c>
      <c r="BJ489" s="7" t="s">
        <v>707</v>
      </c>
      <c r="BK489" s="7" t="s">
        <v>1</v>
      </c>
      <c r="BL489" s="5" t="s">
        <v>2</v>
      </c>
      <c r="BM489" s="11">
        <v>273564.71711576002</v>
      </c>
      <c r="BN489" s="5" t="s">
        <v>254</v>
      </c>
      <c r="BO489" s="11"/>
      <c r="BP489" s="12">
        <v>37355</v>
      </c>
      <c r="BQ489" s="12">
        <v>48335</v>
      </c>
      <c r="BR489" s="11">
        <v>0</v>
      </c>
      <c r="BS489" s="11">
        <v>90</v>
      </c>
      <c r="BT489" s="11">
        <v>0</v>
      </c>
    </row>
    <row r="490" spans="1:72" s="1" customFormat="1" ht="18.2" customHeight="1" x14ac:dyDescent="0.15">
      <c r="A490" s="13">
        <v>488</v>
      </c>
      <c r="B490" s="14" t="s">
        <v>351</v>
      </c>
      <c r="C490" s="14" t="s">
        <v>0</v>
      </c>
      <c r="D490" s="15">
        <v>45383</v>
      </c>
      <c r="E490" s="16" t="s">
        <v>709</v>
      </c>
      <c r="F490" s="17">
        <v>0</v>
      </c>
      <c r="G490" s="17">
        <v>0</v>
      </c>
      <c r="H490" s="18">
        <v>30970.080000000002</v>
      </c>
      <c r="I490" s="18">
        <v>0</v>
      </c>
      <c r="J490" s="18">
        <v>0</v>
      </c>
      <c r="K490" s="18">
        <v>30970.080000000002</v>
      </c>
      <c r="L490" s="18">
        <v>302.31</v>
      </c>
      <c r="M490" s="18">
        <v>0</v>
      </c>
      <c r="N490" s="18">
        <v>0</v>
      </c>
      <c r="O490" s="18">
        <v>0</v>
      </c>
      <c r="P490" s="18">
        <v>302.31</v>
      </c>
      <c r="Q490" s="18">
        <v>0</v>
      </c>
      <c r="R490" s="18">
        <v>0</v>
      </c>
      <c r="S490" s="18">
        <v>30667.77</v>
      </c>
      <c r="T490" s="18">
        <v>0</v>
      </c>
      <c r="U490" s="18">
        <v>252.92</v>
      </c>
      <c r="V490" s="18">
        <v>0</v>
      </c>
      <c r="W490" s="18">
        <v>0</v>
      </c>
      <c r="X490" s="18">
        <v>252.92</v>
      </c>
      <c r="Y490" s="18">
        <v>0</v>
      </c>
      <c r="Z490" s="18">
        <v>0</v>
      </c>
      <c r="AA490" s="18">
        <v>0</v>
      </c>
      <c r="AB490" s="18">
        <v>90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70.98</v>
      </c>
      <c r="AI490" s="18">
        <v>35.85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0.11</v>
      </c>
      <c r="AR490" s="18">
        <v>0</v>
      </c>
      <c r="AS490" s="18">
        <v>0</v>
      </c>
      <c r="AT490" s="18">
        <f>VLOOKUP(E490,[1]Aplicado!$C$807:$AL$1391,36,0)</f>
        <v>0</v>
      </c>
      <c r="AU490" s="18">
        <f t="shared" si="7"/>
        <v>752.17000000000007</v>
      </c>
      <c r="AV490" s="18">
        <v>0</v>
      </c>
      <c r="AW490" s="18">
        <v>0</v>
      </c>
      <c r="AX490" s="19">
        <v>96</v>
      </c>
      <c r="AY490" s="19">
        <v>360</v>
      </c>
      <c r="AZ490" s="18">
        <v>220621.47</v>
      </c>
      <c r="BA490" s="18">
        <v>64350</v>
      </c>
      <c r="BB490" s="20">
        <v>90</v>
      </c>
      <c r="BC490" s="20">
        <v>42.891986013985999</v>
      </c>
      <c r="BD490" s="20">
        <v>9.8000000000000007</v>
      </c>
      <c r="BE490" s="20"/>
      <c r="BF490" s="16" t="s">
        <v>352</v>
      </c>
      <c r="BG490" s="13"/>
      <c r="BH490" s="16" t="s">
        <v>353</v>
      </c>
      <c r="BI490" s="16" t="s">
        <v>479</v>
      </c>
      <c r="BJ490" s="16" t="s">
        <v>707</v>
      </c>
      <c r="BK490" s="16" t="s">
        <v>1</v>
      </c>
      <c r="BL490" s="14" t="s">
        <v>2</v>
      </c>
      <c r="BM490" s="20">
        <v>248961.81555756001</v>
      </c>
      <c r="BN490" s="14" t="s">
        <v>254</v>
      </c>
      <c r="BO490" s="20"/>
      <c r="BP490" s="21">
        <v>37323</v>
      </c>
      <c r="BQ490" s="21">
        <v>48305</v>
      </c>
      <c r="BR490" s="20">
        <v>0</v>
      </c>
      <c r="BS490" s="20">
        <v>90</v>
      </c>
      <c r="BT490" s="20">
        <v>0</v>
      </c>
    </row>
    <row r="491" spans="1:72" s="1" customFormat="1" ht="18.2" customHeight="1" x14ac:dyDescent="0.15">
      <c r="A491" s="4">
        <v>489</v>
      </c>
      <c r="B491" s="5" t="s">
        <v>351</v>
      </c>
      <c r="C491" s="5" t="s">
        <v>0</v>
      </c>
      <c r="D491" s="6">
        <v>45383</v>
      </c>
      <c r="E491" s="7" t="s">
        <v>186</v>
      </c>
      <c r="F491" s="8">
        <v>86</v>
      </c>
      <c r="G491" s="8">
        <v>85</v>
      </c>
      <c r="H491" s="9">
        <v>36849.160000000003</v>
      </c>
      <c r="I491" s="9">
        <v>15566.15</v>
      </c>
      <c r="J491" s="9">
        <v>0</v>
      </c>
      <c r="K491" s="9">
        <v>52415.31</v>
      </c>
      <c r="L491" s="9">
        <v>254.31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52415.31</v>
      </c>
      <c r="T491" s="9">
        <v>31654.46</v>
      </c>
      <c r="U491" s="9">
        <v>300.92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31955.38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f>VLOOKUP(E491,[1]Aplicado!$C$807:$AL$1391,36,0)</f>
        <v>0</v>
      </c>
      <c r="AU491" s="9">
        <f t="shared" si="7"/>
        <v>0</v>
      </c>
      <c r="AV491" s="9">
        <v>15820.46</v>
      </c>
      <c r="AW491" s="9">
        <v>31955.38</v>
      </c>
      <c r="AX491" s="10">
        <v>96</v>
      </c>
      <c r="AY491" s="10">
        <v>360</v>
      </c>
      <c r="AZ491" s="9">
        <v>220534.89</v>
      </c>
      <c r="BA491" s="9">
        <v>64350</v>
      </c>
      <c r="BB491" s="11">
        <v>90</v>
      </c>
      <c r="BC491" s="11">
        <v>73.308125874125906</v>
      </c>
      <c r="BD491" s="11">
        <v>9.8000000000000007</v>
      </c>
      <c r="BE491" s="11"/>
      <c r="BF491" s="7" t="s">
        <v>352</v>
      </c>
      <c r="BG491" s="4"/>
      <c r="BH491" s="7" t="s">
        <v>353</v>
      </c>
      <c r="BI491" s="7" t="s">
        <v>479</v>
      </c>
      <c r="BJ491" s="7" t="s">
        <v>707</v>
      </c>
      <c r="BK491" s="7" t="s">
        <v>356</v>
      </c>
      <c r="BL491" s="5" t="s">
        <v>2</v>
      </c>
      <c r="BM491" s="11">
        <v>425508.95420868002</v>
      </c>
      <c r="BN491" s="5" t="s">
        <v>254</v>
      </c>
      <c r="BO491" s="11"/>
      <c r="BP491" s="12">
        <v>37330</v>
      </c>
      <c r="BQ491" s="12">
        <v>48305</v>
      </c>
      <c r="BR491" s="11">
        <v>20412.45</v>
      </c>
      <c r="BS491" s="11">
        <v>90</v>
      </c>
      <c r="BT491" s="11">
        <v>28.91</v>
      </c>
    </row>
    <row r="492" spans="1:72" s="1" customFormat="1" ht="18.2" customHeight="1" x14ac:dyDescent="0.15">
      <c r="A492" s="13">
        <v>490</v>
      </c>
      <c r="B492" s="14" t="s">
        <v>351</v>
      </c>
      <c r="C492" s="14" t="s">
        <v>0</v>
      </c>
      <c r="D492" s="15">
        <v>45383</v>
      </c>
      <c r="E492" s="16" t="s">
        <v>710</v>
      </c>
      <c r="F492" s="17">
        <v>0</v>
      </c>
      <c r="G492" s="17">
        <v>0</v>
      </c>
      <c r="H492" s="18">
        <v>35863.629999999997</v>
      </c>
      <c r="I492" s="18">
        <v>0</v>
      </c>
      <c r="J492" s="18">
        <v>0</v>
      </c>
      <c r="K492" s="18">
        <v>35863.629999999997</v>
      </c>
      <c r="L492" s="18">
        <v>262.33999999999997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35863.629999999997</v>
      </c>
      <c r="T492" s="18">
        <v>0</v>
      </c>
      <c r="U492" s="18">
        <v>292.89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292.89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0.02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1.9709000000000001E-2</v>
      </c>
      <c r="AT492" s="18">
        <f>VLOOKUP(E492,[1]Aplicado!$C$807:$AL$1391,36,0)</f>
        <v>0</v>
      </c>
      <c r="AU492" s="18">
        <f t="shared" si="7"/>
        <v>2.9099999999999959E-4</v>
      </c>
      <c r="AV492" s="18">
        <v>262.33999999999997</v>
      </c>
      <c r="AW492" s="18">
        <v>292.89</v>
      </c>
      <c r="AX492" s="19">
        <v>100</v>
      </c>
      <c r="AY492" s="19">
        <v>360</v>
      </c>
      <c r="AZ492" s="18">
        <v>224230.08</v>
      </c>
      <c r="BA492" s="18">
        <v>64350</v>
      </c>
      <c r="BB492" s="20">
        <v>90</v>
      </c>
      <c r="BC492" s="20">
        <v>50.158923076923102</v>
      </c>
      <c r="BD492" s="20">
        <v>9.8000000000000007</v>
      </c>
      <c r="BE492" s="20"/>
      <c r="BF492" s="16" t="s">
        <v>352</v>
      </c>
      <c r="BG492" s="13"/>
      <c r="BH492" s="16" t="s">
        <v>353</v>
      </c>
      <c r="BI492" s="16" t="s">
        <v>479</v>
      </c>
      <c r="BJ492" s="16" t="s">
        <v>707</v>
      </c>
      <c r="BK492" s="16" t="s">
        <v>1</v>
      </c>
      <c r="BL492" s="14" t="s">
        <v>2</v>
      </c>
      <c r="BM492" s="20">
        <v>291141.95252163999</v>
      </c>
      <c r="BN492" s="14" t="s">
        <v>254</v>
      </c>
      <c r="BO492" s="20"/>
      <c r="BP492" s="21">
        <v>37447</v>
      </c>
      <c r="BQ492" s="21">
        <v>48427</v>
      </c>
      <c r="BR492" s="20">
        <v>197.03</v>
      </c>
      <c r="BS492" s="20">
        <v>90</v>
      </c>
      <c r="BT492" s="20">
        <v>28.45</v>
      </c>
    </row>
    <row r="493" spans="1:72" s="1" customFormat="1" ht="18.2" customHeight="1" x14ac:dyDescent="0.15">
      <c r="A493" s="4">
        <v>491</v>
      </c>
      <c r="B493" s="5" t="s">
        <v>351</v>
      </c>
      <c r="C493" s="5" t="s">
        <v>0</v>
      </c>
      <c r="D493" s="6">
        <v>45383</v>
      </c>
      <c r="E493" s="7" t="s">
        <v>711</v>
      </c>
      <c r="F493" s="8">
        <v>2</v>
      </c>
      <c r="G493" s="8">
        <v>2</v>
      </c>
      <c r="H493" s="9">
        <v>28332.63</v>
      </c>
      <c r="I493" s="9">
        <v>951.07</v>
      </c>
      <c r="J493" s="9">
        <v>0</v>
      </c>
      <c r="K493" s="9">
        <v>29283.7</v>
      </c>
      <c r="L493" s="9">
        <v>323.87</v>
      </c>
      <c r="M493" s="9">
        <v>0</v>
      </c>
      <c r="N493" s="9">
        <v>0</v>
      </c>
      <c r="O493" s="9">
        <v>316.06</v>
      </c>
      <c r="P493" s="9">
        <v>0</v>
      </c>
      <c r="Q493" s="9">
        <v>0</v>
      </c>
      <c r="R493" s="9">
        <v>0</v>
      </c>
      <c r="S493" s="9">
        <v>28967.64</v>
      </c>
      <c r="T493" s="9">
        <v>509.96</v>
      </c>
      <c r="U493" s="9">
        <v>231.36</v>
      </c>
      <c r="V493" s="9">
        <v>0</v>
      </c>
      <c r="W493" s="9">
        <v>143.97999999999999</v>
      </c>
      <c r="X493" s="9">
        <v>0</v>
      </c>
      <c r="Y493" s="9">
        <v>0</v>
      </c>
      <c r="Z493" s="9">
        <v>0</v>
      </c>
      <c r="AA493" s="9">
        <v>597.34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65</v>
      </c>
      <c r="AK493" s="9">
        <v>0</v>
      </c>
      <c r="AL493" s="9">
        <v>0</v>
      </c>
      <c r="AM493" s="9">
        <v>30.3</v>
      </c>
      <c r="AN493" s="9">
        <v>0</v>
      </c>
      <c r="AO493" s="9">
        <v>68.23</v>
      </c>
      <c r="AP493" s="9">
        <v>35.11</v>
      </c>
      <c r="AQ493" s="9">
        <v>1E-3</v>
      </c>
      <c r="AR493" s="9">
        <v>0</v>
      </c>
      <c r="AS493" s="9">
        <v>0</v>
      </c>
      <c r="AT493" s="9">
        <f>VLOOKUP(E493,[1]Aplicado!$C$807:$AL$1391,36,0)</f>
        <v>0</v>
      </c>
      <c r="AU493" s="9">
        <f t="shared" si="7"/>
        <v>658.68100000000004</v>
      </c>
      <c r="AV493" s="9">
        <v>958.88</v>
      </c>
      <c r="AW493" s="9">
        <v>597.34</v>
      </c>
      <c r="AX493" s="10">
        <v>83</v>
      </c>
      <c r="AY493" s="10">
        <v>360</v>
      </c>
      <c r="AZ493" s="9">
        <v>210648.01</v>
      </c>
      <c r="BA493" s="9">
        <v>64350</v>
      </c>
      <c r="BB493" s="11">
        <v>90</v>
      </c>
      <c r="BC493" s="11">
        <v>40.514181818181797</v>
      </c>
      <c r="BD493" s="11">
        <v>9.8000000000000007</v>
      </c>
      <c r="BE493" s="11"/>
      <c r="BF493" s="7" t="s">
        <v>352</v>
      </c>
      <c r="BG493" s="4"/>
      <c r="BH493" s="7" t="s">
        <v>353</v>
      </c>
      <c r="BI493" s="7" t="s">
        <v>479</v>
      </c>
      <c r="BJ493" s="7" t="s">
        <v>707</v>
      </c>
      <c r="BK493" s="7" t="s">
        <v>358</v>
      </c>
      <c r="BL493" s="5" t="s">
        <v>2</v>
      </c>
      <c r="BM493" s="11">
        <v>235160.11261392001</v>
      </c>
      <c r="BN493" s="5" t="s">
        <v>254</v>
      </c>
      <c r="BO493" s="11"/>
      <c r="BP493" s="12">
        <v>36945</v>
      </c>
      <c r="BQ493" s="12">
        <v>47908</v>
      </c>
      <c r="BR493" s="11">
        <v>364.32</v>
      </c>
      <c r="BS493" s="11">
        <v>65</v>
      </c>
      <c r="BT493" s="11">
        <v>28.97</v>
      </c>
    </row>
    <row r="494" spans="1:72" s="1" customFormat="1" ht="18.2" customHeight="1" x14ac:dyDescent="0.15">
      <c r="A494" s="13">
        <v>492</v>
      </c>
      <c r="B494" s="14" t="s">
        <v>351</v>
      </c>
      <c r="C494" s="14" t="s">
        <v>0</v>
      </c>
      <c r="D494" s="15">
        <v>45383</v>
      </c>
      <c r="E494" s="16" t="s">
        <v>712</v>
      </c>
      <c r="F494" s="17">
        <v>28</v>
      </c>
      <c r="G494" s="17">
        <v>27</v>
      </c>
      <c r="H494" s="18">
        <v>30361.11</v>
      </c>
      <c r="I494" s="18">
        <v>7455.44</v>
      </c>
      <c r="J494" s="18">
        <v>0</v>
      </c>
      <c r="K494" s="18">
        <v>37816.550000000003</v>
      </c>
      <c r="L494" s="18">
        <v>307.3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37816.550000000003</v>
      </c>
      <c r="T494" s="18">
        <v>7574.52</v>
      </c>
      <c r="U494" s="18">
        <v>247.93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7822.45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8">
        <f>VLOOKUP(E494,[1]Aplicado!$C$807:$AL$1391,36,0)</f>
        <v>0</v>
      </c>
      <c r="AU494" s="18">
        <f t="shared" si="7"/>
        <v>0</v>
      </c>
      <c r="AV494" s="18">
        <v>7762.74</v>
      </c>
      <c r="AW494" s="18">
        <v>7822.45</v>
      </c>
      <c r="AX494" s="19">
        <v>83</v>
      </c>
      <c r="AY494" s="19">
        <v>360</v>
      </c>
      <c r="AZ494" s="18">
        <v>210648.01</v>
      </c>
      <c r="BA494" s="18">
        <v>64350</v>
      </c>
      <c r="BB494" s="20">
        <v>90</v>
      </c>
      <c r="BC494" s="20">
        <v>52.8902797202797</v>
      </c>
      <c r="BD494" s="20">
        <v>9.8000000000000007</v>
      </c>
      <c r="BE494" s="20"/>
      <c r="BF494" s="16" t="s">
        <v>352</v>
      </c>
      <c r="BG494" s="13"/>
      <c r="BH494" s="16" t="s">
        <v>353</v>
      </c>
      <c r="BI494" s="16" t="s">
        <v>479</v>
      </c>
      <c r="BJ494" s="16" t="s">
        <v>707</v>
      </c>
      <c r="BK494" s="16" t="s">
        <v>356</v>
      </c>
      <c r="BL494" s="14" t="s">
        <v>2</v>
      </c>
      <c r="BM494" s="20">
        <v>306995.81176339998</v>
      </c>
      <c r="BN494" s="14" t="s">
        <v>254</v>
      </c>
      <c r="BO494" s="20"/>
      <c r="BP494" s="21">
        <v>36945</v>
      </c>
      <c r="BQ494" s="21">
        <v>47908</v>
      </c>
      <c r="BR494" s="20">
        <v>5823.83</v>
      </c>
      <c r="BS494" s="20">
        <v>65</v>
      </c>
      <c r="BT494" s="20">
        <v>28.97</v>
      </c>
    </row>
    <row r="495" spans="1:72" s="1" customFormat="1" ht="18.2" customHeight="1" x14ac:dyDescent="0.15">
      <c r="A495" s="4">
        <v>493</v>
      </c>
      <c r="B495" s="5" t="s">
        <v>351</v>
      </c>
      <c r="C495" s="5" t="s">
        <v>0</v>
      </c>
      <c r="D495" s="6">
        <v>45383</v>
      </c>
      <c r="E495" s="7" t="s">
        <v>713</v>
      </c>
      <c r="F495" s="8">
        <v>0</v>
      </c>
      <c r="G495" s="8">
        <v>0</v>
      </c>
      <c r="H495" s="9">
        <v>38498.49</v>
      </c>
      <c r="I495" s="9">
        <v>0</v>
      </c>
      <c r="J495" s="9">
        <v>0</v>
      </c>
      <c r="K495" s="9">
        <v>38498.49</v>
      </c>
      <c r="L495" s="9">
        <v>561</v>
      </c>
      <c r="M495" s="9">
        <v>0</v>
      </c>
      <c r="N495" s="9">
        <v>0</v>
      </c>
      <c r="O495" s="9">
        <v>0</v>
      </c>
      <c r="P495" s="9">
        <v>561</v>
      </c>
      <c r="Q495" s="9">
        <v>221.23</v>
      </c>
      <c r="R495" s="9">
        <v>0</v>
      </c>
      <c r="S495" s="9">
        <v>37716.26</v>
      </c>
      <c r="T495" s="9">
        <v>0</v>
      </c>
      <c r="U495" s="9">
        <v>316.43</v>
      </c>
      <c r="V495" s="9">
        <v>0</v>
      </c>
      <c r="W495" s="9">
        <v>0</v>
      </c>
      <c r="X495" s="9">
        <v>316.43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46.91</v>
      </c>
      <c r="AI495" s="9">
        <v>60.84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6.3250000000000002</v>
      </c>
      <c r="AR495" s="9">
        <v>0</v>
      </c>
      <c r="AS495" s="9">
        <v>0</v>
      </c>
      <c r="AT495" s="9">
        <f>VLOOKUP(E495,[1]Aplicado!$C$807:$AL$1391,36,0)</f>
        <v>0</v>
      </c>
      <c r="AU495" s="9">
        <f t="shared" si="7"/>
        <v>1212.7350000000001</v>
      </c>
      <c r="AV495" s="9">
        <v>0</v>
      </c>
      <c r="AW495" s="9">
        <v>0</v>
      </c>
      <c r="AX495" s="10">
        <v>74</v>
      </c>
      <c r="AY495" s="10">
        <v>300</v>
      </c>
      <c r="AZ495" s="9">
        <v>385400</v>
      </c>
      <c r="BA495" s="9">
        <v>97161.22</v>
      </c>
      <c r="BB495" s="11">
        <v>90</v>
      </c>
      <c r="BC495" s="11">
        <v>34.936401580795298</v>
      </c>
      <c r="BD495" s="11">
        <v>9.92</v>
      </c>
      <c r="BE495" s="11"/>
      <c r="BF495" s="7" t="s">
        <v>366</v>
      </c>
      <c r="BG495" s="4"/>
      <c r="BH495" s="7" t="s">
        <v>392</v>
      </c>
      <c r="BI495" s="7" t="s">
        <v>458</v>
      </c>
      <c r="BJ495" s="7" t="s">
        <v>714</v>
      </c>
      <c r="BK495" s="7" t="s">
        <v>1</v>
      </c>
      <c r="BL495" s="5" t="s">
        <v>2</v>
      </c>
      <c r="BM495" s="11">
        <v>306181.65473528003</v>
      </c>
      <c r="BN495" s="5" t="s">
        <v>254</v>
      </c>
      <c r="BO495" s="11"/>
      <c r="BP495" s="12">
        <v>38483</v>
      </c>
      <c r="BQ495" s="12">
        <v>47635</v>
      </c>
      <c r="BR495" s="11">
        <v>0</v>
      </c>
      <c r="BS495" s="11">
        <v>0</v>
      </c>
      <c r="BT495" s="11">
        <v>0</v>
      </c>
    </row>
    <row r="496" spans="1:72" s="1" customFormat="1" ht="18.2" customHeight="1" x14ac:dyDescent="0.15">
      <c r="A496" s="13">
        <v>494</v>
      </c>
      <c r="B496" s="14" t="s">
        <v>351</v>
      </c>
      <c r="C496" s="14" t="s">
        <v>0</v>
      </c>
      <c r="D496" s="15">
        <v>45383</v>
      </c>
      <c r="E496" s="16" t="s">
        <v>715</v>
      </c>
      <c r="F496" s="17">
        <v>0</v>
      </c>
      <c r="G496" s="17">
        <v>0</v>
      </c>
      <c r="H496" s="18">
        <v>39569.9</v>
      </c>
      <c r="I496" s="18">
        <v>0</v>
      </c>
      <c r="J496" s="18">
        <v>0</v>
      </c>
      <c r="K496" s="18">
        <v>39569.9</v>
      </c>
      <c r="L496" s="18">
        <v>405.14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39569.9</v>
      </c>
      <c r="T496" s="18">
        <v>0</v>
      </c>
      <c r="U496" s="18">
        <v>327.11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327.11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0.84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0.85242399999999996</v>
      </c>
      <c r="AT496" s="18">
        <f>VLOOKUP(E496,[1]Aplicado!$C$807:$AL$1391,36,0)</f>
        <v>0</v>
      </c>
      <c r="AU496" s="18">
        <f t="shared" si="7"/>
        <v>-1.2423999999999991E-2</v>
      </c>
      <c r="AV496" s="18">
        <v>405.14</v>
      </c>
      <c r="AW496" s="18">
        <v>327.11</v>
      </c>
      <c r="AX496" s="19">
        <v>72</v>
      </c>
      <c r="AY496" s="19">
        <v>300</v>
      </c>
      <c r="AZ496" s="18">
        <v>320000</v>
      </c>
      <c r="BA496" s="18">
        <v>81084.28</v>
      </c>
      <c r="BB496" s="20">
        <v>90</v>
      </c>
      <c r="BC496" s="20">
        <v>43.920856175821001</v>
      </c>
      <c r="BD496" s="20">
        <v>9.92</v>
      </c>
      <c r="BE496" s="20"/>
      <c r="BF496" s="16" t="s">
        <v>352</v>
      </c>
      <c r="BG496" s="13"/>
      <c r="BH496" s="16" t="s">
        <v>392</v>
      </c>
      <c r="BI496" s="16" t="s">
        <v>458</v>
      </c>
      <c r="BJ496" s="16" t="s">
        <v>714</v>
      </c>
      <c r="BK496" s="16" t="s">
        <v>1</v>
      </c>
      <c r="BL496" s="14" t="s">
        <v>2</v>
      </c>
      <c r="BM496" s="20">
        <v>321229.55615720002</v>
      </c>
      <c r="BN496" s="14" t="s">
        <v>254</v>
      </c>
      <c r="BO496" s="20"/>
      <c r="BP496" s="21">
        <v>38434</v>
      </c>
      <c r="BQ496" s="21">
        <v>47574</v>
      </c>
      <c r="BR496" s="20">
        <v>89.06</v>
      </c>
      <c r="BS496" s="20">
        <v>0</v>
      </c>
      <c r="BT496" s="20">
        <v>27.92</v>
      </c>
    </row>
    <row r="497" spans="1:72" s="1" customFormat="1" ht="18.2" customHeight="1" x14ac:dyDescent="0.15">
      <c r="A497" s="4">
        <v>495</v>
      </c>
      <c r="B497" s="5" t="s">
        <v>351</v>
      </c>
      <c r="C497" s="5" t="s">
        <v>0</v>
      </c>
      <c r="D497" s="6">
        <v>45383</v>
      </c>
      <c r="E497" s="7" t="s">
        <v>716</v>
      </c>
      <c r="F497" s="8">
        <v>7</v>
      </c>
      <c r="G497" s="8">
        <v>6</v>
      </c>
      <c r="H497" s="9">
        <v>38644.480000000003</v>
      </c>
      <c r="I497" s="9">
        <v>2626.61</v>
      </c>
      <c r="J497" s="9">
        <v>0</v>
      </c>
      <c r="K497" s="9">
        <v>41271.089999999997</v>
      </c>
      <c r="L497" s="9">
        <v>388.61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41271.089999999997</v>
      </c>
      <c r="T497" s="9">
        <v>2326.79</v>
      </c>
      <c r="U497" s="9">
        <v>319.44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2646.23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f>VLOOKUP(E497,[1]Aplicado!$C$807:$AL$1391,36,0)</f>
        <v>0</v>
      </c>
      <c r="AU497" s="9">
        <f t="shared" si="7"/>
        <v>0</v>
      </c>
      <c r="AV497" s="9">
        <v>3015.22</v>
      </c>
      <c r="AW497" s="9">
        <v>2646.23</v>
      </c>
      <c r="AX497" s="10">
        <v>73</v>
      </c>
      <c r="AY497" s="10">
        <v>300</v>
      </c>
      <c r="AZ497" s="9">
        <v>310000</v>
      </c>
      <c r="BA497" s="9">
        <v>78404.899999999994</v>
      </c>
      <c r="BB497" s="11">
        <v>90</v>
      </c>
      <c r="BC497" s="11">
        <v>47.374565875347102</v>
      </c>
      <c r="BD497" s="11">
        <v>9.92</v>
      </c>
      <c r="BE497" s="11"/>
      <c r="BF497" s="7" t="s">
        <v>366</v>
      </c>
      <c r="BG497" s="4"/>
      <c r="BH497" s="7" t="s">
        <v>392</v>
      </c>
      <c r="BI497" s="7" t="s">
        <v>458</v>
      </c>
      <c r="BJ497" s="7" t="s">
        <v>714</v>
      </c>
      <c r="BK497" s="7" t="s">
        <v>356</v>
      </c>
      <c r="BL497" s="5" t="s">
        <v>2</v>
      </c>
      <c r="BM497" s="11">
        <v>335039.86421052</v>
      </c>
      <c r="BN497" s="5" t="s">
        <v>254</v>
      </c>
      <c r="BO497" s="11"/>
      <c r="BP497" s="12">
        <v>38447</v>
      </c>
      <c r="BQ497" s="12">
        <v>47604</v>
      </c>
      <c r="BR497" s="11">
        <v>824.64</v>
      </c>
      <c r="BS497" s="11">
        <v>0</v>
      </c>
      <c r="BT497" s="11">
        <v>27.87</v>
      </c>
    </row>
    <row r="498" spans="1:72" s="1" customFormat="1" ht="18.2" customHeight="1" x14ac:dyDescent="0.15">
      <c r="A498" s="13">
        <v>496</v>
      </c>
      <c r="B498" s="14" t="s">
        <v>351</v>
      </c>
      <c r="C498" s="14" t="s">
        <v>0</v>
      </c>
      <c r="D498" s="15">
        <v>45383</v>
      </c>
      <c r="E498" s="16" t="s">
        <v>185</v>
      </c>
      <c r="F498" s="17">
        <v>142</v>
      </c>
      <c r="G498" s="17">
        <v>141</v>
      </c>
      <c r="H498" s="18">
        <v>95866.15</v>
      </c>
      <c r="I498" s="18">
        <v>77209.789999999994</v>
      </c>
      <c r="J498" s="18">
        <v>0</v>
      </c>
      <c r="K498" s="18">
        <v>173075.94</v>
      </c>
      <c r="L498" s="18">
        <v>947.07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173075.94</v>
      </c>
      <c r="T498" s="18">
        <v>175123.74</v>
      </c>
      <c r="U498" s="18">
        <v>829.98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175953.72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8">
        <f>VLOOKUP(E498,[1]Aplicado!$C$807:$AL$1391,36,0)</f>
        <v>0</v>
      </c>
      <c r="AU498" s="18">
        <f t="shared" si="7"/>
        <v>0</v>
      </c>
      <c r="AV498" s="18">
        <v>78156.86</v>
      </c>
      <c r="AW498" s="18">
        <v>175953.72</v>
      </c>
      <c r="AX498" s="19">
        <v>73</v>
      </c>
      <c r="AY498" s="19">
        <v>300</v>
      </c>
      <c r="AZ498" s="18">
        <v>750000</v>
      </c>
      <c r="BA498" s="18">
        <v>189787.47</v>
      </c>
      <c r="BB498" s="20">
        <v>90</v>
      </c>
      <c r="BC498" s="20">
        <v>82.075147532131595</v>
      </c>
      <c r="BD498" s="20">
        <v>10.39</v>
      </c>
      <c r="BE498" s="20"/>
      <c r="BF498" s="16" t="s">
        <v>352</v>
      </c>
      <c r="BG498" s="13"/>
      <c r="BH498" s="16" t="s">
        <v>372</v>
      </c>
      <c r="BI498" s="16" t="s">
        <v>373</v>
      </c>
      <c r="BJ498" s="16" t="s">
        <v>374</v>
      </c>
      <c r="BK498" s="16" t="s">
        <v>356</v>
      </c>
      <c r="BL498" s="14" t="s">
        <v>2</v>
      </c>
      <c r="BM498" s="20">
        <v>1405035.3270463201</v>
      </c>
      <c r="BN498" s="14" t="s">
        <v>254</v>
      </c>
      <c r="BO498" s="20"/>
      <c r="BP498" s="21">
        <v>38443</v>
      </c>
      <c r="BQ498" s="21">
        <v>47604</v>
      </c>
      <c r="BR498" s="20">
        <v>25250.48</v>
      </c>
      <c r="BS498" s="20">
        <v>0</v>
      </c>
      <c r="BT498" s="20">
        <v>27.88</v>
      </c>
    </row>
    <row r="499" spans="1:72" s="1" customFormat="1" ht="18.2" customHeight="1" x14ac:dyDescent="0.15">
      <c r="A499" s="4">
        <v>497</v>
      </c>
      <c r="B499" s="5" t="s">
        <v>351</v>
      </c>
      <c r="C499" s="5" t="s">
        <v>0</v>
      </c>
      <c r="D499" s="6">
        <v>45383</v>
      </c>
      <c r="E499" s="7" t="s">
        <v>276</v>
      </c>
      <c r="F499" s="8">
        <v>6</v>
      </c>
      <c r="G499" s="8">
        <v>5</v>
      </c>
      <c r="H499" s="9">
        <v>63777.17</v>
      </c>
      <c r="I499" s="9">
        <v>3821.88</v>
      </c>
      <c r="J499" s="9">
        <v>0</v>
      </c>
      <c r="K499" s="9">
        <v>67599.05</v>
      </c>
      <c r="L499" s="9">
        <v>655.82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67599.05</v>
      </c>
      <c r="T499" s="9">
        <v>3355.38</v>
      </c>
      <c r="U499" s="9">
        <v>540.39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3895.77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f>VLOOKUP(E499,[1]Aplicado!$C$807:$AL$1391,36,0)</f>
        <v>0</v>
      </c>
      <c r="AU499" s="9">
        <f t="shared" si="7"/>
        <v>0</v>
      </c>
      <c r="AV499" s="9">
        <v>4477.7</v>
      </c>
      <c r="AW499" s="9">
        <v>3895.77</v>
      </c>
      <c r="AX499" s="10">
        <v>72</v>
      </c>
      <c r="AY499" s="10">
        <v>300</v>
      </c>
      <c r="AZ499" s="9">
        <v>579500</v>
      </c>
      <c r="BA499" s="9">
        <v>130927.58</v>
      </c>
      <c r="BB499" s="11">
        <v>80</v>
      </c>
      <c r="BC499" s="11">
        <v>41.304696840803103</v>
      </c>
      <c r="BD499" s="11">
        <v>10.07</v>
      </c>
      <c r="BE499" s="11"/>
      <c r="BF499" s="7" t="s">
        <v>366</v>
      </c>
      <c r="BG499" s="4"/>
      <c r="BH499" s="7" t="s">
        <v>398</v>
      </c>
      <c r="BI499" s="7" t="s">
        <v>368</v>
      </c>
      <c r="BJ499" s="7" t="s">
        <v>717</v>
      </c>
      <c r="BK499" s="7" t="s">
        <v>358</v>
      </c>
      <c r="BL499" s="5" t="s">
        <v>2</v>
      </c>
      <c r="BM499" s="11">
        <v>548770.98067339999</v>
      </c>
      <c r="BN499" s="5" t="s">
        <v>254</v>
      </c>
      <c r="BO499" s="11"/>
      <c r="BP499" s="12">
        <v>38420</v>
      </c>
      <c r="BQ499" s="12">
        <v>47574</v>
      </c>
      <c r="BR499" s="11">
        <v>1135.67</v>
      </c>
      <c r="BS499" s="11">
        <v>0</v>
      </c>
      <c r="BT499" s="11">
        <v>28</v>
      </c>
    </row>
    <row r="500" spans="1:72" s="1" customFormat="1" ht="18.2" customHeight="1" x14ac:dyDescent="0.15">
      <c r="A500" s="13">
        <v>498</v>
      </c>
      <c r="B500" s="14" t="s">
        <v>351</v>
      </c>
      <c r="C500" s="14" t="s">
        <v>0</v>
      </c>
      <c r="D500" s="15">
        <v>45383</v>
      </c>
      <c r="E500" s="16" t="s">
        <v>718</v>
      </c>
      <c r="F500" s="17">
        <v>0</v>
      </c>
      <c r="G500" s="17">
        <v>0</v>
      </c>
      <c r="H500" s="18">
        <v>78731.509999999995</v>
      </c>
      <c r="I500" s="18">
        <v>0</v>
      </c>
      <c r="J500" s="18">
        <v>0</v>
      </c>
      <c r="K500" s="18">
        <v>78731.509999999995</v>
      </c>
      <c r="L500" s="18">
        <v>1135.01</v>
      </c>
      <c r="M500" s="18">
        <v>0</v>
      </c>
      <c r="N500" s="18">
        <v>0</v>
      </c>
      <c r="O500" s="18">
        <v>0</v>
      </c>
      <c r="P500" s="18">
        <v>0</v>
      </c>
      <c r="Q500" s="18">
        <v>6.49</v>
      </c>
      <c r="R500" s="18">
        <v>0</v>
      </c>
      <c r="S500" s="18">
        <v>78725.02</v>
      </c>
      <c r="T500" s="18">
        <v>0</v>
      </c>
      <c r="U500" s="18">
        <v>625.21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625.21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0.2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6.6863530000000004</v>
      </c>
      <c r="AT500" s="18">
        <f>VLOOKUP(E500,[1]Aplicado!$C$807:$AL$1391,36,0)</f>
        <v>0</v>
      </c>
      <c r="AU500" s="18">
        <f t="shared" si="7"/>
        <v>3.6469999999999558E-3</v>
      </c>
      <c r="AV500" s="18">
        <v>1135.01</v>
      </c>
      <c r="AW500" s="18">
        <v>625.21</v>
      </c>
      <c r="AX500" s="19">
        <v>65</v>
      </c>
      <c r="AY500" s="19">
        <v>300</v>
      </c>
      <c r="AZ500" s="18">
        <v>1200000</v>
      </c>
      <c r="BA500" s="18">
        <v>200988.47</v>
      </c>
      <c r="BB500" s="20">
        <v>60</v>
      </c>
      <c r="BC500" s="20">
        <v>23.501354082649598</v>
      </c>
      <c r="BD500" s="20">
        <v>9.5299999999999994</v>
      </c>
      <c r="BE500" s="20"/>
      <c r="BF500" s="16" t="s">
        <v>366</v>
      </c>
      <c r="BG500" s="13"/>
      <c r="BH500" s="16" t="s">
        <v>398</v>
      </c>
      <c r="BI500" s="16" t="s">
        <v>687</v>
      </c>
      <c r="BJ500" s="16" t="s">
        <v>719</v>
      </c>
      <c r="BK500" s="16" t="s">
        <v>1</v>
      </c>
      <c r="BL500" s="14" t="s">
        <v>2</v>
      </c>
      <c r="BM500" s="20">
        <v>639091.91666055995</v>
      </c>
      <c r="BN500" s="14" t="s">
        <v>254</v>
      </c>
      <c r="BO500" s="20"/>
      <c r="BP500" s="21">
        <v>38636</v>
      </c>
      <c r="BQ500" s="21">
        <v>47757</v>
      </c>
      <c r="BR500" s="20">
        <v>219.93</v>
      </c>
      <c r="BS500" s="20">
        <v>0</v>
      </c>
      <c r="BT500" s="20">
        <v>27.7</v>
      </c>
    </row>
    <row r="501" spans="1:72" s="1" customFormat="1" ht="18.2" customHeight="1" x14ac:dyDescent="0.15">
      <c r="A501" s="4">
        <v>499</v>
      </c>
      <c r="B501" s="5" t="s">
        <v>351</v>
      </c>
      <c r="C501" s="5" t="s">
        <v>0</v>
      </c>
      <c r="D501" s="6">
        <v>45383</v>
      </c>
      <c r="E501" s="7" t="s">
        <v>175</v>
      </c>
      <c r="F501" s="8">
        <v>195</v>
      </c>
      <c r="G501" s="8">
        <v>194</v>
      </c>
      <c r="H501" s="9">
        <v>105858.46</v>
      </c>
      <c r="I501" s="9">
        <v>106306.26</v>
      </c>
      <c r="J501" s="9">
        <v>0</v>
      </c>
      <c r="K501" s="9">
        <v>212164.72</v>
      </c>
      <c r="L501" s="9">
        <v>1101.1199999999999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212164.72</v>
      </c>
      <c r="T501" s="9">
        <v>279377.77</v>
      </c>
      <c r="U501" s="9">
        <v>876.79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280254.56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f>VLOOKUP(E501,[1]Aplicado!$C$807:$AL$1391,36,0)</f>
        <v>0</v>
      </c>
      <c r="AU501" s="9">
        <f t="shared" si="7"/>
        <v>0</v>
      </c>
      <c r="AV501" s="9">
        <v>107407.38</v>
      </c>
      <c r="AW501" s="9">
        <v>280254.56</v>
      </c>
      <c r="AX501" s="10">
        <v>71</v>
      </c>
      <c r="AY501" s="10">
        <v>300</v>
      </c>
      <c r="AZ501" s="9">
        <v>859100</v>
      </c>
      <c r="BA501" s="9">
        <v>218680.95</v>
      </c>
      <c r="BB501" s="11">
        <v>90</v>
      </c>
      <c r="BC501" s="11">
        <v>87.318190267602205</v>
      </c>
      <c r="BD501" s="11">
        <v>9.94</v>
      </c>
      <c r="BE501" s="11"/>
      <c r="BF501" s="7" t="s">
        <v>366</v>
      </c>
      <c r="BG501" s="4"/>
      <c r="BH501" s="7" t="s">
        <v>353</v>
      </c>
      <c r="BI501" s="7" t="s">
        <v>699</v>
      </c>
      <c r="BJ501" s="7" t="s">
        <v>700</v>
      </c>
      <c r="BK501" s="7" t="s">
        <v>356</v>
      </c>
      <c r="BL501" s="5" t="s">
        <v>2</v>
      </c>
      <c r="BM501" s="11">
        <v>1722359.13757216</v>
      </c>
      <c r="BN501" s="5" t="s">
        <v>254</v>
      </c>
      <c r="BO501" s="11"/>
      <c r="BP501" s="12">
        <v>38399</v>
      </c>
      <c r="BQ501" s="12">
        <v>47543</v>
      </c>
      <c r="BR501" s="11">
        <v>43730.63</v>
      </c>
      <c r="BS501" s="11">
        <v>0</v>
      </c>
      <c r="BT501" s="11">
        <v>28.03</v>
      </c>
    </row>
    <row r="502" spans="1:72" s="1" customFormat="1" ht="18.2" customHeight="1" x14ac:dyDescent="0.15">
      <c r="A502" s="13">
        <v>500</v>
      </c>
      <c r="B502" s="14" t="s">
        <v>351</v>
      </c>
      <c r="C502" s="14" t="s">
        <v>0</v>
      </c>
      <c r="D502" s="15">
        <v>45383</v>
      </c>
      <c r="E502" s="16" t="s">
        <v>176</v>
      </c>
      <c r="F502" s="17">
        <v>99</v>
      </c>
      <c r="G502" s="17">
        <v>98</v>
      </c>
      <c r="H502" s="18">
        <v>141022.18</v>
      </c>
      <c r="I502" s="18">
        <v>92817.42</v>
      </c>
      <c r="J502" s="18">
        <v>0</v>
      </c>
      <c r="K502" s="18">
        <v>233839.6</v>
      </c>
      <c r="L502" s="18">
        <v>1383.35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233839.6</v>
      </c>
      <c r="T502" s="18">
        <v>161039.62</v>
      </c>
      <c r="U502" s="18">
        <v>1180.97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162220.59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8">
        <f>VLOOKUP(E502,[1]Aplicado!$C$807:$AL$1391,36,0)</f>
        <v>0</v>
      </c>
      <c r="AU502" s="18">
        <f t="shared" si="7"/>
        <v>0</v>
      </c>
      <c r="AV502" s="18">
        <v>94200.77</v>
      </c>
      <c r="AW502" s="18">
        <v>162220.59</v>
      </c>
      <c r="AX502" s="19">
        <v>75</v>
      </c>
      <c r="AY502" s="19">
        <v>300</v>
      </c>
      <c r="AZ502" s="18">
        <v>1180000</v>
      </c>
      <c r="BA502" s="18">
        <v>281105.61</v>
      </c>
      <c r="BB502" s="20">
        <v>85</v>
      </c>
      <c r="BC502" s="20">
        <v>70.707824009631096</v>
      </c>
      <c r="BD502" s="20">
        <v>10.050000000000001</v>
      </c>
      <c r="BE502" s="20"/>
      <c r="BF502" s="16" t="s">
        <v>352</v>
      </c>
      <c r="BG502" s="13"/>
      <c r="BH502" s="16" t="s">
        <v>353</v>
      </c>
      <c r="BI502" s="16" t="s">
        <v>720</v>
      </c>
      <c r="BJ502" s="16" t="s">
        <v>721</v>
      </c>
      <c r="BK502" s="16" t="s">
        <v>356</v>
      </c>
      <c r="BL502" s="14" t="s">
        <v>2</v>
      </c>
      <c r="BM502" s="20">
        <v>1898316.4203087999</v>
      </c>
      <c r="BN502" s="14" t="s">
        <v>254</v>
      </c>
      <c r="BO502" s="20"/>
      <c r="BP502" s="21">
        <v>38477</v>
      </c>
      <c r="BQ502" s="21">
        <v>47635</v>
      </c>
      <c r="BR502" s="20">
        <v>35078.85</v>
      </c>
      <c r="BS502" s="20">
        <v>0</v>
      </c>
      <c r="BT502" s="20">
        <v>27.8</v>
      </c>
    </row>
    <row r="503" spans="1:72" s="1" customFormat="1" ht="18.2" customHeight="1" x14ac:dyDescent="0.15">
      <c r="A503" s="4">
        <v>501</v>
      </c>
      <c r="B503" s="5" t="s">
        <v>351</v>
      </c>
      <c r="C503" s="5" t="s">
        <v>0</v>
      </c>
      <c r="D503" s="6">
        <v>45383</v>
      </c>
      <c r="E503" s="7" t="s">
        <v>177</v>
      </c>
      <c r="F503" s="8">
        <v>180</v>
      </c>
      <c r="G503" s="8">
        <v>179</v>
      </c>
      <c r="H503" s="9">
        <v>71605.679999999993</v>
      </c>
      <c r="I503" s="9">
        <v>64126.54</v>
      </c>
      <c r="J503" s="9">
        <v>0</v>
      </c>
      <c r="K503" s="9">
        <v>135732.22</v>
      </c>
      <c r="L503" s="9">
        <v>698.28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135732.22</v>
      </c>
      <c r="T503" s="9">
        <v>171428.5</v>
      </c>
      <c r="U503" s="9">
        <v>610.39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172038.89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f>VLOOKUP(E503,[1]Aplicado!$C$807:$AL$1391,36,0)</f>
        <v>0</v>
      </c>
      <c r="AU503" s="9">
        <f t="shared" si="7"/>
        <v>0</v>
      </c>
      <c r="AV503" s="9">
        <v>64824.82</v>
      </c>
      <c r="AW503" s="9">
        <v>172038.89</v>
      </c>
      <c r="AX503" s="10">
        <v>74</v>
      </c>
      <c r="AY503" s="10">
        <v>300</v>
      </c>
      <c r="AZ503" s="9">
        <v>563000</v>
      </c>
      <c r="BA503" s="9">
        <v>141483.28</v>
      </c>
      <c r="BB503" s="11">
        <v>90</v>
      </c>
      <c r="BC503" s="11">
        <v>86.341649698819495</v>
      </c>
      <c r="BD503" s="11">
        <v>10.23</v>
      </c>
      <c r="BE503" s="11"/>
      <c r="BF503" s="7" t="s">
        <v>352</v>
      </c>
      <c r="BG503" s="4"/>
      <c r="BH503" s="7" t="s">
        <v>387</v>
      </c>
      <c r="BI503" s="7" t="s">
        <v>647</v>
      </c>
      <c r="BJ503" s="7" t="s">
        <v>722</v>
      </c>
      <c r="BK503" s="7" t="s">
        <v>356</v>
      </c>
      <c r="BL503" s="5" t="s">
        <v>2</v>
      </c>
      <c r="BM503" s="11">
        <v>1101877.96246216</v>
      </c>
      <c r="BN503" s="5" t="s">
        <v>254</v>
      </c>
      <c r="BO503" s="11"/>
      <c r="BP503" s="12">
        <v>38499</v>
      </c>
      <c r="BQ503" s="12">
        <v>47635</v>
      </c>
      <c r="BR503" s="11">
        <v>27097.53</v>
      </c>
      <c r="BS503" s="11">
        <v>0</v>
      </c>
      <c r="BT503" s="11">
        <v>27.7</v>
      </c>
    </row>
    <row r="504" spans="1:72" s="1" customFormat="1" ht="18.2" customHeight="1" x14ac:dyDescent="0.15">
      <c r="A504" s="13">
        <v>502</v>
      </c>
      <c r="B504" s="14" t="s">
        <v>351</v>
      </c>
      <c r="C504" s="14" t="s">
        <v>0</v>
      </c>
      <c r="D504" s="15">
        <v>45383</v>
      </c>
      <c r="E504" s="16" t="s">
        <v>272</v>
      </c>
      <c r="F504" s="17">
        <v>6</v>
      </c>
      <c r="G504" s="17">
        <v>6</v>
      </c>
      <c r="H504" s="18">
        <v>56692.63</v>
      </c>
      <c r="I504" s="18">
        <v>3462.16</v>
      </c>
      <c r="J504" s="18">
        <v>0</v>
      </c>
      <c r="K504" s="18">
        <v>60154.79</v>
      </c>
      <c r="L504" s="18">
        <v>598.96</v>
      </c>
      <c r="M504" s="18">
        <v>0</v>
      </c>
      <c r="N504" s="18">
        <v>0</v>
      </c>
      <c r="O504" s="18">
        <v>575.17999999999995</v>
      </c>
      <c r="P504" s="18">
        <v>0</v>
      </c>
      <c r="Q504" s="18">
        <v>0</v>
      </c>
      <c r="R504" s="18">
        <v>0</v>
      </c>
      <c r="S504" s="18">
        <v>59579.61</v>
      </c>
      <c r="T504" s="18">
        <v>3245.24</v>
      </c>
      <c r="U504" s="18">
        <v>465.52</v>
      </c>
      <c r="V504" s="18">
        <v>0</v>
      </c>
      <c r="W504" s="18">
        <v>515.11</v>
      </c>
      <c r="X504" s="18">
        <v>0</v>
      </c>
      <c r="Y504" s="18">
        <v>0</v>
      </c>
      <c r="Z504" s="18">
        <v>0</v>
      </c>
      <c r="AA504" s="18">
        <v>3195.65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29.33</v>
      </c>
      <c r="AN504" s="18">
        <v>0</v>
      </c>
      <c r="AO504" s="18">
        <v>56.95</v>
      </c>
      <c r="AP504" s="18">
        <v>74.739999999999995</v>
      </c>
      <c r="AQ504" s="18">
        <v>2E-3</v>
      </c>
      <c r="AR504" s="18">
        <v>0</v>
      </c>
      <c r="AS504" s="18">
        <v>0</v>
      </c>
      <c r="AT504" s="18">
        <f>VLOOKUP(E504,[1]Aplicado!$C$807:$AL$1391,36,0)</f>
        <v>0</v>
      </c>
      <c r="AU504" s="18">
        <f t="shared" si="7"/>
        <v>1251.3119999999999</v>
      </c>
      <c r="AV504" s="18">
        <v>3485.94</v>
      </c>
      <c r="AW504" s="18">
        <v>3195.65</v>
      </c>
      <c r="AX504" s="19">
        <v>72</v>
      </c>
      <c r="AY504" s="19">
        <v>300</v>
      </c>
      <c r="AZ504" s="18">
        <v>502733.12</v>
      </c>
      <c r="BA504" s="18">
        <v>119358.03</v>
      </c>
      <c r="BB504" s="20">
        <v>84.06</v>
      </c>
      <c r="BC504" s="20">
        <v>41.959992273666003</v>
      </c>
      <c r="BD504" s="20">
        <v>9.76</v>
      </c>
      <c r="BE504" s="20"/>
      <c r="BF504" s="16" t="s">
        <v>352</v>
      </c>
      <c r="BG504" s="13"/>
      <c r="BH504" s="16" t="s">
        <v>465</v>
      </c>
      <c r="BI504" s="16" t="s">
        <v>466</v>
      </c>
      <c r="BJ504" s="16" t="s">
        <v>723</v>
      </c>
      <c r="BK504" s="16" t="s">
        <v>358</v>
      </c>
      <c r="BL504" s="14" t="s">
        <v>2</v>
      </c>
      <c r="BM504" s="20">
        <v>483668.94220907998</v>
      </c>
      <c r="BN504" s="14" t="s">
        <v>254</v>
      </c>
      <c r="BO504" s="20"/>
      <c r="BP504" s="21">
        <v>38397</v>
      </c>
      <c r="BQ504" s="21">
        <v>47543</v>
      </c>
      <c r="BR504" s="20">
        <v>1765.19</v>
      </c>
      <c r="BS504" s="20">
        <v>0</v>
      </c>
      <c r="BT504" s="20">
        <v>28.04</v>
      </c>
    </row>
    <row r="505" spans="1:72" s="1" customFormat="1" ht="18.2" customHeight="1" x14ac:dyDescent="0.15">
      <c r="A505" s="4">
        <v>503</v>
      </c>
      <c r="B505" s="5" t="s">
        <v>351</v>
      </c>
      <c r="C505" s="5" t="s">
        <v>0</v>
      </c>
      <c r="D505" s="6">
        <v>45383</v>
      </c>
      <c r="E505" s="7" t="s">
        <v>725</v>
      </c>
      <c r="F505" s="8">
        <v>0</v>
      </c>
      <c r="G505" s="8">
        <v>0</v>
      </c>
      <c r="H505" s="9">
        <v>32758.83</v>
      </c>
      <c r="I505" s="9">
        <v>0</v>
      </c>
      <c r="J505" s="9">
        <v>0</v>
      </c>
      <c r="K505" s="9">
        <v>32758.83</v>
      </c>
      <c r="L505" s="9">
        <v>328.76</v>
      </c>
      <c r="M505" s="9">
        <v>0</v>
      </c>
      <c r="N505" s="9">
        <v>0</v>
      </c>
      <c r="O505" s="9">
        <v>0</v>
      </c>
      <c r="P505" s="9">
        <v>328.76</v>
      </c>
      <c r="Q505" s="9">
        <v>0</v>
      </c>
      <c r="R505" s="9">
        <v>0</v>
      </c>
      <c r="S505" s="9">
        <v>32430.07</v>
      </c>
      <c r="T505" s="9">
        <v>0</v>
      </c>
      <c r="U505" s="9">
        <v>270.52999999999997</v>
      </c>
      <c r="V505" s="9">
        <v>0</v>
      </c>
      <c r="W505" s="9">
        <v>0</v>
      </c>
      <c r="X505" s="9">
        <v>270.52999999999997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32.04</v>
      </c>
      <c r="AI505" s="9">
        <v>55.31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2.464E-3</v>
      </c>
      <c r="AT505" s="9">
        <f>VLOOKUP(E505,[1]Aplicado!$C$807:$AL$1391,36,0)</f>
        <v>0</v>
      </c>
      <c r="AU505" s="9">
        <f t="shared" si="7"/>
        <v>686.63753599999995</v>
      </c>
      <c r="AV505" s="9">
        <v>0</v>
      </c>
      <c r="AW505" s="9">
        <v>0</v>
      </c>
      <c r="AX505" s="10">
        <v>73</v>
      </c>
      <c r="AY505" s="10">
        <v>300</v>
      </c>
      <c r="AZ505" s="9">
        <v>285400</v>
      </c>
      <c r="BA505" s="9">
        <v>66414.259999999995</v>
      </c>
      <c r="BB505" s="11">
        <v>83</v>
      </c>
      <c r="BC505" s="11">
        <v>40.528883556031502</v>
      </c>
      <c r="BD505" s="11">
        <v>9.91</v>
      </c>
      <c r="BE505" s="11"/>
      <c r="BF505" s="7" t="s">
        <v>352</v>
      </c>
      <c r="BG505" s="4"/>
      <c r="BH505" s="7" t="s">
        <v>465</v>
      </c>
      <c r="BI505" s="7" t="s">
        <v>466</v>
      </c>
      <c r="BJ505" s="7" t="s">
        <v>724</v>
      </c>
      <c r="BK505" s="7" t="s">
        <v>1</v>
      </c>
      <c r="BL505" s="5" t="s">
        <v>2</v>
      </c>
      <c r="BM505" s="11">
        <v>263268.21630196</v>
      </c>
      <c r="BN505" s="5" t="s">
        <v>254</v>
      </c>
      <c r="BO505" s="11"/>
      <c r="BP505" s="12">
        <v>38470</v>
      </c>
      <c r="BQ505" s="12">
        <v>47604</v>
      </c>
      <c r="BR505" s="11">
        <v>0</v>
      </c>
      <c r="BS505" s="11">
        <v>0</v>
      </c>
      <c r="BT505" s="11">
        <v>0</v>
      </c>
    </row>
    <row r="506" spans="1:72" s="1" customFormat="1" ht="18.2" customHeight="1" x14ac:dyDescent="0.15">
      <c r="A506" s="13">
        <v>504</v>
      </c>
      <c r="B506" s="14" t="s">
        <v>351</v>
      </c>
      <c r="C506" s="14" t="s">
        <v>0</v>
      </c>
      <c r="D506" s="15">
        <v>45383</v>
      </c>
      <c r="E506" s="16" t="s">
        <v>184</v>
      </c>
      <c r="F506" s="17">
        <v>139</v>
      </c>
      <c r="G506" s="17">
        <v>138</v>
      </c>
      <c r="H506" s="18">
        <v>138364.9</v>
      </c>
      <c r="I506" s="18">
        <v>114522.56</v>
      </c>
      <c r="J506" s="18">
        <v>0</v>
      </c>
      <c r="K506" s="18">
        <v>252887.46</v>
      </c>
      <c r="L506" s="18">
        <v>1388.63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252887.46</v>
      </c>
      <c r="T506" s="18">
        <v>236693.56</v>
      </c>
      <c r="U506" s="18">
        <v>1142.58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237836.14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f>VLOOKUP(E506,[1]Aplicado!$C$807:$AL$1391,36,0)</f>
        <v>0</v>
      </c>
      <c r="AU506" s="18">
        <f t="shared" si="7"/>
        <v>0</v>
      </c>
      <c r="AV506" s="18">
        <v>115911.19</v>
      </c>
      <c r="AW506" s="18">
        <v>237836.14</v>
      </c>
      <c r="AX506" s="19">
        <v>73</v>
      </c>
      <c r="AY506" s="19">
        <v>300</v>
      </c>
      <c r="AZ506" s="18">
        <v>1177000</v>
      </c>
      <c r="BA506" s="18">
        <v>280509.49</v>
      </c>
      <c r="BB506" s="20">
        <v>85</v>
      </c>
      <c r="BC506" s="20">
        <v>76.629971057307202</v>
      </c>
      <c r="BD506" s="20">
        <v>9.91</v>
      </c>
      <c r="BE506" s="20"/>
      <c r="BF506" s="16" t="s">
        <v>366</v>
      </c>
      <c r="BG506" s="13"/>
      <c r="BH506" s="16" t="s">
        <v>454</v>
      </c>
      <c r="BI506" s="16" t="s">
        <v>726</v>
      </c>
      <c r="BJ506" s="16" t="s">
        <v>727</v>
      </c>
      <c r="BK506" s="16" t="s">
        <v>356</v>
      </c>
      <c r="BL506" s="14" t="s">
        <v>2</v>
      </c>
      <c r="BM506" s="20">
        <v>2052947.4811288801</v>
      </c>
      <c r="BN506" s="14" t="s">
        <v>254</v>
      </c>
      <c r="BO506" s="20"/>
      <c r="BP506" s="21">
        <v>38469</v>
      </c>
      <c r="BQ506" s="21">
        <v>47604</v>
      </c>
      <c r="BR506" s="20">
        <v>32242.02</v>
      </c>
      <c r="BS506" s="20">
        <v>0</v>
      </c>
      <c r="BT506" s="20">
        <v>27.8</v>
      </c>
    </row>
    <row r="507" spans="1:72" s="1" customFormat="1" ht="18.2" customHeight="1" x14ac:dyDescent="0.15">
      <c r="A507" s="4">
        <v>505</v>
      </c>
      <c r="B507" s="5" t="s">
        <v>351</v>
      </c>
      <c r="C507" s="5" t="s">
        <v>0</v>
      </c>
      <c r="D507" s="6">
        <v>45383</v>
      </c>
      <c r="E507" s="7" t="s">
        <v>237</v>
      </c>
      <c r="F507" s="8">
        <v>67</v>
      </c>
      <c r="G507" s="8">
        <v>66</v>
      </c>
      <c r="H507" s="9">
        <v>33168.74</v>
      </c>
      <c r="I507" s="9">
        <v>16599.88</v>
      </c>
      <c r="J507" s="9">
        <v>0</v>
      </c>
      <c r="K507" s="9">
        <v>49768.62</v>
      </c>
      <c r="L507" s="9">
        <v>327.68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49768.62</v>
      </c>
      <c r="T507" s="9">
        <v>24591.8</v>
      </c>
      <c r="U507" s="9">
        <v>287.16000000000003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24878.959999999999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f>VLOOKUP(E507,[1]Aplicado!$C$807:$AL$1391,36,0)</f>
        <v>0</v>
      </c>
      <c r="AU507" s="9">
        <f t="shared" si="7"/>
        <v>0</v>
      </c>
      <c r="AV507" s="9">
        <v>16927.560000000001</v>
      </c>
      <c r="AW507" s="9">
        <v>24878.959999999999</v>
      </c>
      <c r="AX507" s="10">
        <v>73</v>
      </c>
      <c r="AY507" s="10">
        <v>300</v>
      </c>
      <c r="AZ507" s="9">
        <v>290000</v>
      </c>
      <c r="BA507" s="9">
        <v>65664.160000000003</v>
      </c>
      <c r="BB507" s="11">
        <v>90</v>
      </c>
      <c r="BC507" s="11">
        <v>68.213402866952094</v>
      </c>
      <c r="BD507" s="11">
        <v>10.39</v>
      </c>
      <c r="BE507" s="11"/>
      <c r="BF507" s="7" t="s">
        <v>352</v>
      </c>
      <c r="BG507" s="4"/>
      <c r="BH507" s="7" t="s">
        <v>454</v>
      </c>
      <c r="BI507" s="7" t="s">
        <v>728</v>
      </c>
      <c r="BJ507" s="7" t="s">
        <v>729</v>
      </c>
      <c r="BK507" s="7" t="s">
        <v>356</v>
      </c>
      <c r="BL507" s="5" t="s">
        <v>2</v>
      </c>
      <c r="BM507" s="11">
        <v>404023.05068136001</v>
      </c>
      <c r="BN507" s="5" t="s">
        <v>254</v>
      </c>
      <c r="BO507" s="11"/>
      <c r="BP507" s="12">
        <v>38462</v>
      </c>
      <c r="BQ507" s="12">
        <v>47604</v>
      </c>
      <c r="BR507" s="11">
        <v>7568.68</v>
      </c>
      <c r="BS507" s="11">
        <v>0</v>
      </c>
      <c r="BT507" s="11">
        <v>27.83</v>
      </c>
    </row>
    <row r="508" spans="1:72" s="1" customFormat="1" ht="18.2" customHeight="1" x14ac:dyDescent="0.15">
      <c r="A508" s="13">
        <v>506</v>
      </c>
      <c r="B508" s="14" t="s">
        <v>351</v>
      </c>
      <c r="C508" s="14" t="s">
        <v>0</v>
      </c>
      <c r="D508" s="15">
        <v>45383</v>
      </c>
      <c r="E508" s="16" t="s">
        <v>731</v>
      </c>
      <c r="F508" s="17">
        <v>0</v>
      </c>
      <c r="G508" s="17">
        <v>0</v>
      </c>
      <c r="H508" s="18">
        <v>35538.160000000003</v>
      </c>
      <c r="I508" s="18">
        <v>0</v>
      </c>
      <c r="J508" s="18">
        <v>0</v>
      </c>
      <c r="K508" s="18">
        <v>35538.160000000003</v>
      </c>
      <c r="L508" s="18">
        <v>426.79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35538.160000000003</v>
      </c>
      <c r="T508" s="18">
        <v>0</v>
      </c>
      <c r="U508" s="18">
        <v>300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300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0.1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0.10101</v>
      </c>
      <c r="AT508" s="18">
        <f>VLOOKUP(E508,[1]Aplicado!$C$807:$AL$1391,36,0)</f>
        <v>0</v>
      </c>
      <c r="AU508" s="18">
        <f t="shared" si="7"/>
        <v>-1.009999999999997E-3</v>
      </c>
      <c r="AV508" s="18">
        <v>426.79</v>
      </c>
      <c r="AW508" s="18">
        <v>300</v>
      </c>
      <c r="AX508" s="19">
        <v>66</v>
      </c>
      <c r="AY508" s="19">
        <v>300</v>
      </c>
      <c r="AZ508" s="18">
        <v>301000</v>
      </c>
      <c r="BA508" s="18">
        <v>79181.78</v>
      </c>
      <c r="BB508" s="20">
        <v>90</v>
      </c>
      <c r="BC508" s="20">
        <v>40.393565287367899</v>
      </c>
      <c r="BD508" s="20">
        <v>10.130000000000001</v>
      </c>
      <c r="BE508" s="20"/>
      <c r="BF508" s="16" t="s">
        <v>352</v>
      </c>
      <c r="BG508" s="13"/>
      <c r="BH508" s="16" t="s">
        <v>422</v>
      </c>
      <c r="BI508" s="16" t="s">
        <v>480</v>
      </c>
      <c r="BJ508" s="16" t="s">
        <v>730</v>
      </c>
      <c r="BK508" s="16" t="s">
        <v>1</v>
      </c>
      <c r="BL508" s="14" t="s">
        <v>2</v>
      </c>
      <c r="BM508" s="20">
        <v>288499.77794847998</v>
      </c>
      <c r="BN508" s="14" t="s">
        <v>254</v>
      </c>
      <c r="BO508" s="20"/>
      <c r="BP508" s="21">
        <v>38204</v>
      </c>
      <c r="BQ508" s="21">
        <v>47362</v>
      </c>
      <c r="BR508" s="20">
        <v>88.29</v>
      </c>
      <c r="BS508" s="20">
        <v>0</v>
      </c>
      <c r="BT508" s="20">
        <v>28.01</v>
      </c>
    </row>
    <row r="509" spans="1:72" s="1" customFormat="1" ht="18.2" customHeight="1" x14ac:dyDescent="0.15">
      <c r="A509" s="4">
        <v>507</v>
      </c>
      <c r="B509" s="5" t="s">
        <v>351</v>
      </c>
      <c r="C509" s="5" t="s">
        <v>0</v>
      </c>
      <c r="D509" s="6">
        <v>45383</v>
      </c>
      <c r="E509" s="7" t="s">
        <v>732</v>
      </c>
      <c r="F509" s="8">
        <v>0</v>
      </c>
      <c r="G509" s="8">
        <v>0</v>
      </c>
      <c r="H509" s="9">
        <v>38948.35</v>
      </c>
      <c r="I509" s="9">
        <v>0</v>
      </c>
      <c r="J509" s="9">
        <v>0</v>
      </c>
      <c r="K509" s="9">
        <v>38948.35</v>
      </c>
      <c r="L509" s="9">
        <v>495.32</v>
      </c>
      <c r="M509" s="9">
        <v>0</v>
      </c>
      <c r="N509" s="9">
        <v>0</v>
      </c>
      <c r="O509" s="9">
        <v>0</v>
      </c>
      <c r="P509" s="9">
        <v>495.32</v>
      </c>
      <c r="Q509" s="9">
        <v>0</v>
      </c>
      <c r="R509" s="9">
        <v>0</v>
      </c>
      <c r="S509" s="9">
        <v>38453.03</v>
      </c>
      <c r="T509" s="9">
        <v>0</v>
      </c>
      <c r="U509" s="9">
        <v>337.55</v>
      </c>
      <c r="V509" s="9">
        <v>0</v>
      </c>
      <c r="W509" s="9">
        <v>0</v>
      </c>
      <c r="X509" s="9">
        <v>337.55</v>
      </c>
      <c r="Y509" s="9">
        <v>0</v>
      </c>
      <c r="Z509" s="9">
        <v>0</v>
      </c>
      <c r="AA509" s="9">
        <v>0</v>
      </c>
      <c r="AB509" s="9">
        <v>204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114.06</v>
      </c>
      <c r="AI509" s="9">
        <v>49.18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4.2000000000000003E-2</v>
      </c>
      <c r="AR509" s="9">
        <v>0</v>
      </c>
      <c r="AS509" s="9">
        <v>0</v>
      </c>
      <c r="AT509" s="9">
        <f>VLOOKUP(E509,[1]Aplicado!$C$807:$AL$1391,36,0)</f>
        <v>0</v>
      </c>
      <c r="AU509" s="9">
        <f t="shared" si="7"/>
        <v>1200.152</v>
      </c>
      <c r="AV509" s="9">
        <v>0</v>
      </c>
      <c r="AW509" s="9">
        <v>0</v>
      </c>
      <c r="AX509" s="10">
        <v>66</v>
      </c>
      <c r="AY509" s="10">
        <v>360</v>
      </c>
      <c r="AZ509" s="9">
        <v>271442.51</v>
      </c>
      <c r="BA509" s="9">
        <v>91799.2</v>
      </c>
      <c r="BB509" s="11">
        <v>87.85</v>
      </c>
      <c r="BC509" s="11">
        <v>36.798781312909</v>
      </c>
      <c r="BD509" s="11">
        <v>10.4</v>
      </c>
      <c r="BE509" s="11"/>
      <c r="BF509" s="7" t="s">
        <v>352</v>
      </c>
      <c r="BG509" s="4"/>
      <c r="BH509" s="7" t="s">
        <v>391</v>
      </c>
      <c r="BI509" s="7" t="s">
        <v>116</v>
      </c>
      <c r="BJ509" s="7" t="s">
        <v>540</v>
      </c>
      <c r="BK509" s="7" t="s">
        <v>1</v>
      </c>
      <c r="BL509" s="5" t="s">
        <v>2</v>
      </c>
      <c r="BM509" s="11">
        <v>312162.77422483999</v>
      </c>
      <c r="BN509" s="5" t="s">
        <v>254</v>
      </c>
      <c r="BO509" s="11"/>
      <c r="BP509" s="12">
        <v>36417</v>
      </c>
      <c r="BQ509" s="12">
        <v>47392</v>
      </c>
      <c r="BR509" s="11">
        <v>0</v>
      </c>
      <c r="BS509" s="11">
        <v>204</v>
      </c>
      <c r="BT509" s="11">
        <v>0</v>
      </c>
    </row>
    <row r="510" spans="1:72" s="1" customFormat="1" ht="18.2" customHeight="1" x14ac:dyDescent="0.15">
      <c r="A510" s="13">
        <v>508</v>
      </c>
      <c r="B510" s="14" t="s">
        <v>351</v>
      </c>
      <c r="C510" s="14" t="s">
        <v>0</v>
      </c>
      <c r="D510" s="15">
        <v>45383</v>
      </c>
      <c r="E510" s="16" t="s">
        <v>733</v>
      </c>
      <c r="F510" s="17">
        <v>0</v>
      </c>
      <c r="G510" s="17">
        <v>0</v>
      </c>
      <c r="H510" s="18">
        <v>40143.42</v>
      </c>
      <c r="I510" s="18">
        <v>0</v>
      </c>
      <c r="J510" s="18">
        <v>0</v>
      </c>
      <c r="K510" s="18">
        <v>40143.42</v>
      </c>
      <c r="L510" s="18">
        <v>481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40143.42</v>
      </c>
      <c r="T510" s="18">
        <v>0</v>
      </c>
      <c r="U510" s="18">
        <v>351.87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351.87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0.12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0.123183</v>
      </c>
      <c r="AT510" s="18">
        <f>VLOOKUP(E510,[1]Aplicado!$C$807:$AL$1391,36,0)</f>
        <v>0</v>
      </c>
      <c r="AU510" s="18">
        <f t="shared" si="7"/>
        <v>-3.1830000000000053E-3</v>
      </c>
      <c r="AV510" s="18">
        <v>481</v>
      </c>
      <c r="AW510" s="18">
        <v>351.87</v>
      </c>
      <c r="AX510" s="19">
        <v>68</v>
      </c>
      <c r="AY510" s="19">
        <v>360</v>
      </c>
      <c r="AZ510" s="18">
        <v>276553.92</v>
      </c>
      <c r="BA510" s="18">
        <v>91799.2</v>
      </c>
      <c r="BB510" s="20">
        <v>87.85</v>
      </c>
      <c r="BC510" s="20">
        <v>38.416450764276803</v>
      </c>
      <c r="BD510" s="20">
        <v>10.4</v>
      </c>
      <c r="BE510" s="20"/>
      <c r="BF510" s="16" t="s">
        <v>352</v>
      </c>
      <c r="BG510" s="13"/>
      <c r="BH510" s="16" t="s">
        <v>391</v>
      </c>
      <c r="BI510" s="16" t="s">
        <v>116</v>
      </c>
      <c r="BJ510" s="16" t="s">
        <v>540</v>
      </c>
      <c r="BK510" s="16" t="s">
        <v>1</v>
      </c>
      <c r="BL510" s="14" t="s">
        <v>2</v>
      </c>
      <c r="BM510" s="20">
        <v>325885.40757575998</v>
      </c>
      <c r="BN510" s="14" t="s">
        <v>254</v>
      </c>
      <c r="BO510" s="20"/>
      <c r="BP510" s="21">
        <v>36494</v>
      </c>
      <c r="BQ510" s="21">
        <v>47453</v>
      </c>
      <c r="BR510" s="20">
        <v>367.29</v>
      </c>
      <c r="BS510" s="20">
        <v>204</v>
      </c>
      <c r="BT510" s="20">
        <v>27.6</v>
      </c>
    </row>
    <row r="511" spans="1:72" s="1" customFormat="1" ht="18.2" customHeight="1" x14ac:dyDescent="0.15">
      <c r="A511" s="4">
        <v>509</v>
      </c>
      <c r="B511" s="5" t="s">
        <v>351</v>
      </c>
      <c r="C511" s="5" t="s">
        <v>0</v>
      </c>
      <c r="D511" s="6">
        <v>45383</v>
      </c>
      <c r="E511" s="7" t="s">
        <v>734</v>
      </c>
      <c r="F511" s="8">
        <v>0</v>
      </c>
      <c r="G511" s="8">
        <v>0</v>
      </c>
      <c r="H511" s="9">
        <v>32341.24</v>
      </c>
      <c r="I511" s="9">
        <v>0</v>
      </c>
      <c r="J511" s="9">
        <v>0</v>
      </c>
      <c r="K511" s="9">
        <v>32341.24</v>
      </c>
      <c r="L511" s="9">
        <v>291.11</v>
      </c>
      <c r="M511" s="9">
        <v>0</v>
      </c>
      <c r="N511" s="9">
        <v>0</v>
      </c>
      <c r="O511" s="9">
        <v>0</v>
      </c>
      <c r="P511" s="9">
        <v>291.11</v>
      </c>
      <c r="Q511" s="9">
        <v>0</v>
      </c>
      <c r="R511" s="9">
        <v>0</v>
      </c>
      <c r="S511" s="9">
        <v>32050.13</v>
      </c>
      <c r="T511" s="9">
        <v>0</v>
      </c>
      <c r="U511" s="9">
        <v>264.12</v>
      </c>
      <c r="V511" s="9">
        <v>0</v>
      </c>
      <c r="W511" s="9">
        <v>0</v>
      </c>
      <c r="X511" s="9">
        <v>264.12</v>
      </c>
      <c r="Y511" s="9">
        <v>0</v>
      </c>
      <c r="Z511" s="9">
        <v>0</v>
      </c>
      <c r="AA511" s="9">
        <v>0</v>
      </c>
      <c r="AB511" s="9">
        <v>65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68.23</v>
      </c>
      <c r="AI511" s="9">
        <v>34.909999999999997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0.19</v>
      </c>
      <c r="AR511" s="9">
        <v>0</v>
      </c>
      <c r="AS511" s="9">
        <v>0</v>
      </c>
      <c r="AT511" s="9">
        <f>VLOOKUP(E511,[1]Aplicado!$C$807:$AL$1391,36,0)</f>
        <v>0</v>
      </c>
      <c r="AU511" s="9">
        <f t="shared" si="7"/>
        <v>723.56</v>
      </c>
      <c r="AV511" s="9">
        <v>0</v>
      </c>
      <c r="AW511" s="9">
        <v>0</v>
      </c>
      <c r="AX511" s="10">
        <v>80</v>
      </c>
      <c r="AY511" s="10">
        <v>360</v>
      </c>
      <c r="AZ511" s="9">
        <v>206198.06</v>
      </c>
      <c r="BA511" s="9">
        <v>64350</v>
      </c>
      <c r="BB511" s="11">
        <v>90</v>
      </c>
      <c r="BC511" s="11">
        <v>44.825356643356599</v>
      </c>
      <c r="BD511" s="11">
        <v>9.8000000000000007</v>
      </c>
      <c r="BE511" s="11"/>
      <c r="BF511" s="7" t="s">
        <v>352</v>
      </c>
      <c r="BG511" s="4"/>
      <c r="BH511" s="7" t="s">
        <v>391</v>
      </c>
      <c r="BI511" s="7" t="s">
        <v>735</v>
      </c>
      <c r="BJ511" s="7" t="s">
        <v>736</v>
      </c>
      <c r="BK511" s="7" t="s">
        <v>1</v>
      </c>
      <c r="BL511" s="5" t="s">
        <v>2</v>
      </c>
      <c r="BM511" s="11">
        <v>260183.85274363999</v>
      </c>
      <c r="BN511" s="5" t="s">
        <v>254</v>
      </c>
      <c r="BO511" s="11"/>
      <c r="BP511" s="12">
        <v>36860</v>
      </c>
      <c r="BQ511" s="12">
        <v>47818</v>
      </c>
      <c r="BR511" s="11">
        <v>0</v>
      </c>
      <c r="BS511" s="11">
        <v>65</v>
      </c>
      <c r="BT511" s="11">
        <v>0</v>
      </c>
    </row>
    <row r="512" spans="1:72" s="1" customFormat="1" ht="18.2" customHeight="1" x14ac:dyDescent="0.15">
      <c r="A512" s="13">
        <v>510</v>
      </c>
      <c r="B512" s="14" t="s">
        <v>351</v>
      </c>
      <c r="C512" s="14" t="s">
        <v>0</v>
      </c>
      <c r="D512" s="15">
        <v>45383</v>
      </c>
      <c r="E512" s="16" t="s">
        <v>737</v>
      </c>
      <c r="F512" s="17">
        <v>0</v>
      </c>
      <c r="G512" s="17">
        <v>0</v>
      </c>
      <c r="H512" s="18">
        <v>26842.41</v>
      </c>
      <c r="I512" s="18">
        <v>0</v>
      </c>
      <c r="J512" s="18">
        <v>0</v>
      </c>
      <c r="K512" s="18">
        <v>26842.41</v>
      </c>
      <c r="L512" s="18">
        <v>306.27999999999997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26842.41</v>
      </c>
      <c r="T512" s="18">
        <v>0</v>
      </c>
      <c r="U512" s="18">
        <v>232.63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232.63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0.11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0.107169</v>
      </c>
      <c r="AT512" s="18">
        <f>VLOOKUP(E512,[1]Aplicado!$C$807:$AL$1391,36,0)</f>
        <v>0</v>
      </c>
      <c r="AU512" s="18">
        <f t="shared" si="7"/>
        <v>2.8310000000000002E-3</v>
      </c>
      <c r="AV512" s="18">
        <v>306.27999999999997</v>
      </c>
      <c r="AW512" s="18">
        <v>232.63</v>
      </c>
      <c r="AX512" s="19">
        <v>72</v>
      </c>
      <c r="AY512" s="19">
        <v>360</v>
      </c>
      <c r="AZ512" s="18">
        <v>218177.31</v>
      </c>
      <c r="BA512" s="18">
        <v>59400</v>
      </c>
      <c r="BB512" s="20">
        <v>75</v>
      </c>
      <c r="BC512" s="20">
        <v>33.891931818181803</v>
      </c>
      <c r="BD512" s="20">
        <v>10.4</v>
      </c>
      <c r="BE512" s="20"/>
      <c r="BF512" s="16" t="s">
        <v>352</v>
      </c>
      <c r="BG512" s="13"/>
      <c r="BH512" s="16" t="s">
        <v>391</v>
      </c>
      <c r="BI512" s="16" t="s">
        <v>116</v>
      </c>
      <c r="BJ512" s="16" t="s">
        <v>540</v>
      </c>
      <c r="BK512" s="16" t="s">
        <v>1</v>
      </c>
      <c r="BL512" s="14" t="s">
        <v>2</v>
      </c>
      <c r="BM512" s="20">
        <v>217907.43596748001</v>
      </c>
      <c r="BN512" s="14" t="s">
        <v>254</v>
      </c>
      <c r="BO512" s="20"/>
      <c r="BP512" s="21">
        <v>36615</v>
      </c>
      <c r="BQ512" s="21">
        <v>47574</v>
      </c>
      <c r="BR512" s="20">
        <v>248.98</v>
      </c>
      <c r="BS512" s="20">
        <v>142</v>
      </c>
      <c r="BT512" s="20">
        <v>29.1</v>
      </c>
    </row>
    <row r="513" spans="1:72" s="1" customFormat="1" ht="18.2" customHeight="1" x14ac:dyDescent="0.15">
      <c r="A513" s="4">
        <v>511</v>
      </c>
      <c r="B513" s="5" t="s">
        <v>351</v>
      </c>
      <c r="C513" s="5" t="s">
        <v>0</v>
      </c>
      <c r="D513" s="6">
        <v>45383</v>
      </c>
      <c r="E513" s="7" t="s">
        <v>738</v>
      </c>
      <c r="F513" s="8">
        <v>1</v>
      </c>
      <c r="G513" s="8">
        <v>0</v>
      </c>
      <c r="H513" s="9">
        <v>33448.1</v>
      </c>
      <c r="I513" s="9">
        <v>353.75</v>
      </c>
      <c r="J513" s="9">
        <v>0</v>
      </c>
      <c r="K513" s="9">
        <v>33801.85</v>
      </c>
      <c r="L513" s="9">
        <v>356.82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33801.85</v>
      </c>
      <c r="T513" s="9">
        <v>292.95</v>
      </c>
      <c r="U513" s="9">
        <v>289.88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582.83000000000004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f>VLOOKUP(E513,[1]Aplicado!$C$807:$AL$1391,36,0)</f>
        <v>0</v>
      </c>
      <c r="AU513" s="9">
        <f t="shared" si="7"/>
        <v>0</v>
      </c>
      <c r="AV513" s="9">
        <v>710.57</v>
      </c>
      <c r="AW513" s="9">
        <v>582.83000000000004</v>
      </c>
      <c r="AX513" s="10">
        <v>74</v>
      </c>
      <c r="AY513" s="10">
        <v>360</v>
      </c>
      <c r="AZ513" s="9">
        <v>220157.94</v>
      </c>
      <c r="BA513" s="9">
        <v>71280</v>
      </c>
      <c r="BB513" s="11">
        <v>90</v>
      </c>
      <c r="BC513" s="11">
        <v>42.679103535353498</v>
      </c>
      <c r="BD513" s="11">
        <v>10.4</v>
      </c>
      <c r="BE513" s="11"/>
      <c r="BF513" s="7" t="s">
        <v>352</v>
      </c>
      <c r="BG513" s="4"/>
      <c r="BH513" s="7" t="s">
        <v>391</v>
      </c>
      <c r="BI513" s="7" t="s">
        <v>116</v>
      </c>
      <c r="BJ513" s="7" t="s">
        <v>540</v>
      </c>
      <c r="BK513" s="7" t="s">
        <v>358</v>
      </c>
      <c r="BL513" s="5" t="s">
        <v>2</v>
      </c>
      <c r="BM513" s="11">
        <v>274404.36475180002</v>
      </c>
      <c r="BN513" s="5" t="s">
        <v>254</v>
      </c>
      <c r="BO513" s="11"/>
      <c r="BP513" s="12">
        <v>36664</v>
      </c>
      <c r="BQ513" s="12">
        <v>47635</v>
      </c>
      <c r="BR513" s="11">
        <v>648.14</v>
      </c>
      <c r="BS513" s="11">
        <v>142</v>
      </c>
      <c r="BT513" s="11">
        <v>28.85</v>
      </c>
    </row>
    <row r="514" spans="1:72" s="1" customFormat="1" ht="18.2" customHeight="1" x14ac:dyDescent="0.15">
      <c r="A514" s="13">
        <v>512</v>
      </c>
      <c r="B514" s="14" t="s">
        <v>351</v>
      </c>
      <c r="C514" s="14" t="s">
        <v>0</v>
      </c>
      <c r="D514" s="15">
        <v>45383</v>
      </c>
      <c r="E514" s="16" t="s">
        <v>739</v>
      </c>
      <c r="F514" s="17">
        <v>0</v>
      </c>
      <c r="G514" s="17">
        <v>0</v>
      </c>
      <c r="H514" s="18">
        <v>34080.269999999997</v>
      </c>
      <c r="I514" s="18">
        <v>80.45</v>
      </c>
      <c r="J514" s="18">
        <v>0</v>
      </c>
      <c r="K514" s="18">
        <v>34160.720000000001</v>
      </c>
      <c r="L514" s="18">
        <v>350.69</v>
      </c>
      <c r="M514" s="18">
        <v>0</v>
      </c>
      <c r="N514" s="18">
        <v>0</v>
      </c>
      <c r="O514" s="18">
        <v>80.45</v>
      </c>
      <c r="P514" s="18">
        <v>168.29</v>
      </c>
      <c r="Q514" s="18">
        <v>0</v>
      </c>
      <c r="R514" s="18">
        <v>0</v>
      </c>
      <c r="S514" s="18">
        <v>33911.980000000003</v>
      </c>
      <c r="T514" s="18">
        <v>0</v>
      </c>
      <c r="U514" s="18">
        <v>296.01</v>
      </c>
      <c r="V514" s="18">
        <v>0</v>
      </c>
      <c r="W514" s="18">
        <v>0</v>
      </c>
      <c r="X514" s="18">
        <v>296.01</v>
      </c>
      <c r="Y514" s="18">
        <v>0</v>
      </c>
      <c r="Z514" s="18">
        <v>0</v>
      </c>
      <c r="AA514" s="18">
        <v>0</v>
      </c>
      <c r="AB514" s="18">
        <v>142</v>
      </c>
      <c r="AC514" s="18">
        <v>0</v>
      </c>
      <c r="AD514" s="18">
        <v>0</v>
      </c>
      <c r="AE514" s="18">
        <v>0</v>
      </c>
      <c r="AF514" s="18">
        <v>28.8</v>
      </c>
      <c r="AG514" s="18">
        <v>0</v>
      </c>
      <c r="AH514" s="18">
        <v>86.76</v>
      </c>
      <c r="AI514" s="18">
        <v>38.76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6.1590000000000004E-3</v>
      </c>
      <c r="AT514" s="18">
        <f>VLOOKUP(E514,[1]Aplicado!$C$807:$AL$1391,36,0)</f>
        <v>0</v>
      </c>
      <c r="AU514" s="18">
        <f t="shared" si="7"/>
        <v>841.06384099999991</v>
      </c>
      <c r="AV514" s="18">
        <v>182.4</v>
      </c>
      <c r="AW514" s="18">
        <v>0</v>
      </c>
      <c r="AX514" s="19">
        <v>74</v>
      </c>
      <c r="AY514" s="19">
        <v>360</v>
      </c>
      <c r="AZ514" s="18">
        <v>220529.39</v>
      </c>
      <c r="BA514" s="18">
        <v>71280</v>
      </c>
      <c r="BB514" s="20">
        <v>90</v>
      </c>
      <c r="BC514" s="20">
        <v>42.818156565656601</v>
      </c>
      <c r="BD514" s="20">
        <v>10.4</v>
      </c>
      <c r="BE514" s="20"/>
      <c r="BF514" s="16" t="s">
        <v>352</v>
      </c>
      <c r="BG514" s="13"/>
      <c r="BH514" s="16" t="s">
        <v>391</v>
      </c>
      <c r="BI514" s="16" t="s">
        <v>116</v>
      </c>
      <c r="BJ514" s="16" t="s">
        <v>540</v>
      </c>
      <c r="BK514" s="16" t="s">
        <v>1</v>
      </c>
      <c r="BL514" s="14" t="s">
        <v>2</v>
      </c>
      <c r="BM514" s="20">
        <v>275298.40317543998</v>
      </c>
      <c r="BN514" s="14" t="s">
        <v>254</v>
      </c>
      <c r="BO514" s="20"/>
      <c r="BP514" s="21">
        <v>36677</v>
      </c>
      <c r="BQ514" s="21">
        <v>47635</v>
      </c>
      <c r="BR514" s="20">
        <v>0</v>
      </c>
      <c r="BS514" s="20">
        <v>142</v>
      </c>
      <c r="BT514" s="20">
        <v>28.8</v>
      </c>
    </row>
    <row r="515" spans="1:72" s="1" customFormat="1" ht="18.2" customHeight="1" x14ac:dyDescent="0.15">
      <c r="A515" s="4">
        <v>513</v>
      </c>
      <c r="B515" s="5" t="s">
        <v>351</v>
      </c>
      <c r="C515" s="5" t="s">
        <v>0</v>
      </c>
      <c r="D515" s="6">
        <v>45383</v>
      </c>
      <c r="E515" s="7" t="s">
        <v>740</v>
      </c>
      <c r="F515" s="8">
        <v>1</v>
      </c>
      <c r="G515" s="8">
        <v>1</v>
      </c>
      <c r="H515" s="9">
        <v>33055.46</v>
      </c>
      <c r="I515" s="9">
        <v>711.23</v>
      </c>
      <c r="J515" s="9">
        <v>0</v>
      </c>
      <c r="K515" s="9">
        <v>33766.69</v>
      </c>
      <c r="L515" s="9">
        <v>360.24</v>
      </c>
      <c r="M515" s="9">
        <v>0</v>
      </c>
      <c r="N515" s="9">
        <v>0</v>
      </c>
      <c r="O515" s="9">
        <v>597.22</v>
      </c>
      <c r="P515" s="9">
        <v>0</v>
      </c>
      <c r="Q515" s="9">
        <v>0</v>
      </c>
      <c r="R515" s="9">
        <v>0</v>
      </c>
      <c r="S515" s="9">
        <v>33169.47</v>
      </c>
      <c r="T515" s="9">
        <v>455.38</v>
      </c>
      <c r="U515" s="9">
        <v>286.45999999999998</v>
      </c>
      <c r="V515" s="9">
        <v>0</v>
      </c>
      <c r="W515" s="9">
        <v>378.25</v>
      </c>
      <c r="X515" s="9">
        <v>0</v>
      </c>
      <c r="Y515" s="9">
        <v>0</v>
      </c>
      <c r="Z515" s="9">
        <v>0</v>
      </c>
      <c r="AA515" s="9">
        <v>363.59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142</v>
      </c>
      <c r="AK515" s="9">
        <v>0</v>
      </c>
      <c r="AL515" s="9">
        <v>0</v>
      </c>
      <c r="AM515" s="9">
        <v>28.76</v>
      </c>
      <c r="AN515" s="9">
        <v>0</v>
      </c>
      <c r="AO515" s="9">
        <v>86.76</v>
      </c>
      <c r="AP515" s="9">
        <v>38.83</v>
      </c>
      <c r="AQ515" s="9">
        <v>0</v>
      </c>
      <c r="AR515" s="9">
        <v>0</v>
      </c>
      <c r="AS515" s="9">
        <v>75.995057000000003</v>
      </c>
      <c r="AT515" s="9">
        <f>VLOOKUP(E515,[1]Aplicado!$C$807:$AL$1391,36,0)</f>
        <v>0</v>
      </c>
      <c r="AU515" s="9">
        <f t="shared" ref="AU515:AU536" si="8">AR515-AS515-AT515+AQ515+AP515+AO515+AM515+AJ515+AI515+AH515+AG515+AB515+X515+W515+R515+Q515+P515+O515-J515+AF515</f>
        <v>1195.8249430000001</v>
      </c>
      <c r="AV515" s="9">
        <v>474.25</v>
      </c>
      <c r="AW515" s="9">
        <v>363.59</v>
      </c>
      <c r="AX515" s="10">
        <v>75</v>
      </c>
      <c r="AY515" s="10">
        <v>360</v>
      </c>
      <c r="AZ515" s="9">
        <v>220920.48</v>
      </c>
      <c r="BA515" s="9">
        <v>71280</v>
      </c>
      <c r="BB515" s="11">
        <v>90</v>
      </c>
      <c r="BC515" s="11">
        <v>41.880643939393899</v>
      </c>
      <c r="BD515" s="11">
        <v>10.4</v>
      </c>
      <c r="BE515" s="11"/>
      <c r="BF515" s="7" t="s">
        <v>352</v>
      </c>
      <c r="BG515" s="4"/>
      <c r="BH515" s="7" t="s">
        <v>391</v>
      </c>
      <c r="BI515" s="7" t="s">
        <v>116</v>
      </c>
      <c r="BJ515" s="7" t="s">
        <v>540</v>
      </c>
      <c r="BK515" s="7" t="s">
        <v>358</v>
      </c>
      <c r="BL515" s="5" t="s">
        <v>2</v>
      </c>
      <c r="BM515" s="11">
        <v>269270.68620515999</v>
      </c>
      <c r="BN515" s="5" t="s">
        <v>254</v>
      </c>
      <c r="BO515" s="11"/>
      <c r="BP515" s="12">
        <v>36693</v>
      </c>
      <c r="BQ515" s="12">
        <v>47665</v>
      </c>
      <c r="BR515" s="11">
        <v>296.35000000000002</v>
      </c>
      <c r="BS515" s="11">
        <v>142</v>
      </c>
      <c r="BT515" s="11">
        <v>28.76</v>
      </c>
    </row>
    <row r="516" spans="1:72" s="1" customFormat="1" ht="18.2" customHeight="1" x14ac:dyDescent="0.15">
      <c r="A516" s="13">
        <v>514</v>
      </c>
      <c r="B516" s="14" t="s">
        <v>351</v>
      </c>
      <c r="C516" s="14" t="s">
        <v>0</v>
      </c>
      <c r="D516" s="15">
        <v>45383</v>
      </c>
      <c r="E516" s="16" t="s">
        <v>741</v>
      </c>
      <c r="F516" s="17">
        <v>0</v>
      </c>
      <c r="G516" s="17">
        <v>0</v>
      </c>
      <c r="H516" s="18">
        <v>29141.94</v>
      </c>
      <c r="I516" s="18">
        <v>13.84</v>
      </c>
      <c r="J516" s="18">
        <v>0</v>
      </c>
      <c r="K516" s="18">
        <v>29155.78</v>
      </c>
      <c r="L516" s="18">
        <v>394.14</v>
      </c>
      <c r="M516" s="18">
        <v>0</v>
      </c>
      <c r="N516" s="18">
        <v>0</v>
      </c>
      <c r="O516" s="18">
        <v>13.84</v>
      </c>
      <c r="P516" s="18">
        <v>365.39</v>
      </c>
      <c r="Q516" s="18">
        <v>0</v>
      </c>
      <c r="R516" s="18">
        <v>0</v>
      </c>
      <c r="S516" s="18">
        <v>28776.55</v>
      </c>
      <c r="T516" s="18">
        <v>0</v>
      </c>
      <c r="U516" s="18">
        <v>252.56</v>
      </c>
      <c r="V516" s="18">
        <v>0</v>
      </c>
      <c r="W516" s="18">
        <v>0</v>
      </c>
      <c r="X516" s="18">
        <v>252.56</v>
      </c>
      <c r="Y516" s="18">
        <v>0</v>
      </c>
      <c r="Z516" s="18">
        <v>0</v>
      </c>
      <c r="AA516" s="18">
        <v>0</v>
      </c>
      <c r="AB516" s="18">
        <v>142</v>
      </c>
      <c r="AC516" s="18">
        <v>0</v>
      </c>
      <c r="AD516" s="18">
        <v>0</v>
      </c>
      <c r="AE516" s="18">
        <v>0</v>
      </c>
      <c r="AF516" s="18">
        <v>28.73</v>
      </c>
      <c r="AG516" s="18">
        <v>0</v>
      </c>
      <c r="AH516" s="18">
        <v>86.76</v>
      </c>
      <c r="AI516" s="18">
        <v>38.83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3.6949999999999999E-3</v>
      </c>
      <c r="AT516" s="18">
        <f>VLOOKUP(E516,[1]Aplicado!$C$807:$AL$1391,36,0)</f>
        <v>28.73</v>
      </c>
      <c r="AU516" s="18">
        <f t="shared" si="8"/>
        <v>899.37630500000012</v>
      </c>
      <c r="AV516" s="18">
        <v>28.75</v>
      </c>
      <c r="AW516" s="18">
        <v>0</v>
      </c>
      <c r="AX516" s="19">
        <v>75</v>
      </c>
      <c r="AY516" s="19">
        <v>360</v>
      </c>
      <c r="AZ516" s="18">
        <v>221122.52</v>
      </c>
      <c r="BA516" s="18">
        <v>71280</v>
      </c>
      <c r="BB516" s="20">
        <v>90</v>
      </c>
      <c r="BC516" s="20">
        <v>36.334027777777798</v>
      </c>
      <c r="BD516" s="20">
        <v>10.4</v>
      </c>
      <c r="BE516" s="20"/>
      <c r="BF516" s="16" t="s">
        <v>352</v>
      </c>
      <c r="BG516" s="13"/>
      <c r="BH516" s="16" t="s">
        <v>391</v>
      </c>
      <c r="BI516" s="16" t="s">
        <v>116</v>
      </c>
      <c r="BJ516" s="16" t="s">
        <v>540</v>
      </c>
      <c r="BK516" s="16" t="s">
        <v>1</v>
      </c>
      <c r="BL516" s="14" t="s">
        <v>2</v>
      </c>
      <c r="BM516" s="20">
        <v>233608.8386434</v>
      </c>
      <c r="BN516" s="14" t="s">
        <v>254</v>
      </c>
      <c r="BO516" s="20"/>
      <c r="BP516" s="21">
        <v>36700</v>
      </c>
      <c r="BQ516" s="21">
        <v>47665</v>
      </c>
      <c r="BR516" s="20">
        <v>0</v>
      </c>
      <c r="BS516" s="20">
        <v>142</v>
      </c>
      <c r="BT516" s="20">
        <v>28.73</v>
      </c>
    </row>
    <row r="517" spans="1:72" s="1" customFormat="1" ht="18.2" customHeight="1" x14ac:dyDescent="0.15">
      <c r="A517" s="4">
        <v>515</v>
      </c>
      <c r="B517" s="5" t="s">
        <v>351</v>
      </c>
      <c r="C517" s="5" t="s">
        <v>0</v>
      </c>
      <c r="D517" s="6">
        <v>45383</v>
      </c>
      <c r="E517" s="7" t="s">
        <v>183</v>
      </c>
      <c r="F517" s="8">
        <v>118</v>
      </c>
      <c r="G517" s="8">
        <v>118</v>
      </c>
      <c r="H517" s="9">
        <v>35894.550000000003</v>
      </c>
      <c r="I517" s="9">
        <v>24732.799999999999</v>
      </c>
      <c r="J517" s="9">
        <v>0</v>
      </c>
      <c r="K517" s="9">
        <v>60627.35</v>
      </c>
      <c r="L517" s="9">
        <v>335.64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60627.35</v>
      </c>
      <c r="T517" s="9">
        <v>51602.99</v>
      </c>
      <c r="U517" s="9">
        <v>311.06</v>
      </c>
      <c r="V517" s="9">
        <v>0</v>
      </c>
      <c r="W517" s="9">
        <v>77.13</v>
      </c>
      <c r="X517" s="9">
        <v>0</v>
      </c>
      <c r="Y517" s="9">
        <v>0</v>
      </c>
      <c r="Z517" s="9">
        <v>0</v>
      </c>
      <c r="AA517" s="9">
        <v>51836.92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47.405600999999997</v>
      </c>
      <c r="AT517" s="9">
        <f>VLOOKUP(E517,[1]Aplicado!$C$807:$AL$1391,36,0)</f>
        <v>0</v>
      </c>
      <c r="AU517" s="9">
        <f t="shared" si="8"/>
        <v>29.724398999999998</v>
      </c>
      <c r="AV517" s="9">
        <v>25068.44</v>
      </c>
      <c r="AW517" s="9">
        <v>51836.92</v>
      </c>
      <c r="AX517" s="10">
        <v>76</v>
      </c>
      <c r="AY517" s="10">
        <v>360</v>
      </c>
      <c r="AZ517" s="9">
        <v>222289.85</v>
      </c>
      <c r="BA517" s="9">
        <v>71280</v>
      </c>
      <c r="BB517" s="11">
        <v>90</v>
      </c>
      <c r="BC517" s="11">
        <v>76.549684343434294</v>
      </c>
      <c r="BD517" s="11">
        <v>10.4</v>
      </c>
      <c r="BE517" s="11"/>
      <c r="BF517" s="7" t="s">
        <v>352</v>
      </c>
      <c r="BG517" s="4"/>
      <c r="BH517" s="7" t="s">
        <v>391</v>
      </c>
      <c r="BI517" s="7" t="s">
        <v>116</v>
      </c>
      <c r="BJ517" s="7" t="s">
        <v>540</v>
      </c>
      <c r="BK517" s="7" t="s">
        <v>356</v>
      </c>
      <c r="BL517" s="5" t="s">
        <v>2</v>
      </c>
      <c r="BM517" s="11">
        <v>492174.52486579999</v>
      </c>
      <c r="BN517" s="5" t="s">
        <v>254</v>
      </c>
      <c r="BO517" s="11"/>
      <c r="BP517" s="12">
        <v>36725</v>
      </c>
      <c r="BQ517" s="12">
        <v>47696</v>
      </c>
      <c r="BR517" s="11">
        <v>26186.87</v>
      </c>
      <c r="BS517" s="11">
        <v>142</v>
      </c>
      <c r="BT517" s="11">
        <v>28.58</v>
      </c>
    </row>
    <row r="518" spans="1:72" s="1" customFormat="1" ht="18.2" customHeight="1" x14ac:dyDescent="0.15">
      <c r="A518" s="13">
        <v>516</v>
      </c>
      <c r="B518" s="14" t="s">
        <v>351</v>
      </c>
      <c r="C518" s="14" t="s">
        <v>0</v>
      </c>
      <c r="D518" s="15">
        <v>45383</v>
      </c>
      <c r="E518" s="16" t="s">
        <v>742</v>
      </c>
      <c r="F518" s="17">
        <v>0</v>
      </c>
      <c r="G518" s="17">
        <v>0</v>
      </c>
      <c r="H518" s="18">
        <v>35076.9</v>
      </c>
      <c r="I518" s="18">
        <v>0</v>
      </c>
      <c r="J518" s="18">
        <v>0</v>
      </c>
      <c r="K518" s="18">
        <v>35076.9</v>
      </c>
      <c r="L518" s="18">
        <v>340.31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35076.9</v>
      </c>
      <c r="T518" s="18">
        <v>0</v>
      </c>
      <c r="U518" s="18">
        <v>301.08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301.08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0.14000000000000001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0.14166000000000001</v>
      </c>
      <c r="AT518" s="18">
        <f>VLOOKUP(E518,[1]Aplicado!$C$807:$AL$1391,36,0)</f>
        <v>0</v>
      </c>
      <c r="AU518" s="18">
        <f t="shared" si="8"/>
        <v>-1.6599999999999948E-3</v>
      </c>
      <c r="AV518" s="18">
        <v>340.31</v>
      </c>
      <c r="AW518" s="18">
        <v>301.08</v>
      </c>
      <c r="AX518" s="19">
        <v>79</v>
      </c>
      <c r="AY518" s="19">
        <v>360</v>
      </c>
      <c r="AZ518" s="18">
        <v>226444.28</v>
      </c>
      <c r="BA518" s="18">
        <v>71280</v>
      </c>
      <c r="BB518" s="20">
        <v>90</v>
      </c>
      <c r="BC518" s="20">
        <v>44.289015151515201</v>
      </c>
      <c r="BD518" s="20">
        <v>10.3</v>
      </c>
      <c r="BE518" s="20"/>
      <c r="BF518" s="16" t="s">
        <v>352</v>
      </c>
      <c r="BG518" s="13"/>
      <c r="BH518" s="16" t="s">
        <v>391</v>
      </c>
      <c r="BI518" s="16" t="s">
        <v>116</v>
      </c>
      <c r="BJ518" s="16" t="s">
        <v>540</v>
      </c>
      <c r="BK518" s="16" t="s">
        <v>1</v>
      </c>
      <c r="BL518" s="14" t="s">
        <v>2</v>
      </c>
      <c r="BM518" s="20">
        <v>284755.25635320001</v>
      </c>
      <c r="BN518" s="14" t="s">
        <v>254</v>
      </c>
      <c r="BO518" s="20"/>
      <c r="BP518" s="21">
        <v>36829</v>
      </c>
      <c r="BQ518" s="21">
        <v>47788</v>
      </c>
      <c r="BR518" s="20">
        <v>181.57</v>
      </c>
      <c r="BS518" s="20">
        <v>65</v>
      </c>
      <c r="BT518" s="20">
        <v>28.08</v>
      </c>
    </row>
    <row r="519" spans="1:72" s="1" customFormat="1" ht="18.2" customHeight="1" x14ac:dyDescent="0.15">
      <c r="A519" s="4">
        <v>517</v>
      </c>
      <c r="B519" s="5" t="s">
        <v>351</v>
      </c>
      <c r="C519" s="5" t="s">
        <v>0</v>
      </c>
      <c r="D519" s="6">
        <v>45383</v>
      </c>
      <c r="E519" s="7" t="s">
        <v>178</v>
      </c>
      <c r="F519" s="8">
        <v>179</v>
      </c>
      <c r="G519" s="8">
        <v>178</v>
      </c>
      <c r="H519" s="9">
        <v>42636.959999999999</v>
      </c>
      <c r="I519" s="9">
        <v>28059.4</v>
      </c>
      <c r="J519" s="9">
        <v>0</v>
      </c>
      <c r="K519" s="9">
        <v>70696.36</v>
      </c>
      <c r="L519" s="9">
        <v>309.55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70696.36</v>
      </c>
      <c r="T519" s="9">
        <v>93615.1</v>
      </c>
      <c r="U519" s="9">
        <v>370.21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93985.31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f>VLOOKUP(E519,[1]Aplicado!$C$807:$AL$1391,36,0)</f>
        <v>0</v>
      </c>
      <c r="AU519" s="9">
        <f t="shared" si="8"/>
        <v>0</v>
      </c>
      <c r="AV519" s="9">
        <v>28368.95</v>
      </c>
      <c r="AW519" s="9">
        <v>93985.31</v>
      </c>
      <c r="AX519" s="10">
        <v>91</v>
      </c>
      <c r="AY519" s="10">
        <v>360</v>
      </c>
      <c r="AZ519" s="9">
        <v>265225.21999999997</v>
      </c>
      <c r="BA519" s="9">
        <v>74800</v>
      </c>
      <c r="BB519" s="11">
        <v>85</v>
      </c>
      <c r="BC519" s="11">
        <v>80.336772727272702</v>
      </c>
      <c r="BD519" s="11">
        <v>10.42</v>
      </c>
      <c r="BE519" s="11"/>
      <c r="BF519" s="7" t="s">
        <v>352</v>
      </c>
      <c r="BG519" s="4"/>
      <c r="BH519" s="7" t="s">
        <v>367</v>
      </c>
      <c r="BI519" s="7" t="s">
        <v>368</v>
      </c>
      <c r="BJ519" s="7" t="s">
        <v>489</v>
      </c>
      <c r="BK519" s="7" t="s">
        <v>356</v>
      </c>
      <c r="BL519" s="5" t="s">
        <v>2</v>
      </c>
      <c r="BM519" s="11">
        <v>573915.02997807995</v>
      </c>
      <c r="BN519" s="5" t="s">
        <v>254</v>
      </c>
      <c r="BO519" s="11"/>
      <c r="BP519" s="12">
        <v>37162</v>
      </c>
      <c r="BQ519" s="12">
        <v>48153</v>
      </c>
      <c r="BR519" s="11">
        <v>38135.31</v>
      </c>
      <c r="BS519" s="11">
        <v>95.5</v>
      </c>
      <c r="BT519" s="11">
        <v>28.34</v>
      </c>
    </row>
    <row r="520" spans="1:72" s="1" customFormat="1" ht="18.2" customHeight="1" x14ac:dyDescent="0.15">
      <c r="A520" s="13">
        <v>518</v>
      </c>
      <c r="B520" s="14" t="s">
        <v>351</v>
      </c>
      <c r="C520" s="14" t="s">
        <v>0</v>
      </c>
      <c r="D520" s="15">
        <v>45383</v>
      </c>
      <c r="E520" s="16" t="s">
        <v>181</v>
      </c>
      <c r="F520" s="17">
        <v>111</v>
      </c>
      <c r="G520" s="17">
        <v>110</v>
      </c>
      <c r="H520" s="18">
        <v>45151.34</v>
      </c>
      <c r="I520" s="18">
        <v>23279.15</v>
      </c>
      <c r="J520" s="18">
        <v>0</v>
      </c>
      <c r="K520" s="18">
        <v>68430.490000000005</v>
      </c>
      <c r="L520" s="18">
        <v>327.7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68430.490000000005</v>
      </c>
      <c r="T520" s="18">
        <v>56609.38</v>
      </c>
      <c r="U520" s="18">
        <v>392.04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57001.42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8">
        <f>VLOOKUP(E520,[1]Aplicado!$C$807:$AL$1391,36,0)</f>
        <v>0</v>
      </c>
      <c r="AU520" s="18">
        <f t="shared" si="8"/>
        <v>0</v>
      </c>
      <c r="AV520" s="18">
        <v>23606.85</v>
      </c>
      <c r="AW520" s="18">
        <v>57001.42</v>
      </c>
      <c r="AX520" s="19">
        <v>91</v>
      </c>
      <c r="AY520" s="19">
        <v>360</v>
      </c>
      <c r="AZ520" s="18">
        <v>267020.25</v>
      </c>
      <c r="BA520" s="18">
        <v>79200</v>
      </c>
      <c r="BB520" s="20">
        <v>90</v>
      </c>
      <c r="BC520" s="20">
        <v>77.761920454545503</v>
      </c>
      <c r="BD520" s="20">
        <v>10.42</v>
      </c>
      <c r="BE520" s="20"/>
      <c r="BF520" s="16" t="s">
        <v>352</v>
      </c>
      <c r="BG520" s="13"/>
      <c r="BH520" s="16" t="s">
        <v>367</v>
      </c>
      <c r="BI520" s="16" t="s">
        <v>368</v>
      </c>
      <c r="BJ520" s="16" t="s">
        <v>489</v>
      </c>
      <c r="BK520" s="16" t="s">
        <v>356</v>
      </c>
      <c r="BL520" s="14" t="s">
        <v>2</v>
      </c>
      <c r="BM520" s="20">
        <v>555520.63387371995</v>
      </c>
      <c r="BN520" s="14" t="s">
        <v>254</v>
      </c>
      <c r="BO520" s="20"/>
      <c r="BP520" s="21">
        <v>37195</v>
      </c>
      <c r="BQ520" s="21">
        <v>48153</v>
      </c>
      <c r="BR520" s="20">
        <v>30225.34</v>
      </c>
      <c r="BS520" s="20">
        <v>95.5</v>
      </c>
      <c r="BT520" s="20">
        <v>28.17</v>
      </c>
    </row>
    <row r="521" spans="1:72" s="1" customFormat="1" ht="18.2" customHeight="1" x14ac:dyDescent="0.15">
      <c r="A521" s="4">
        <v>519</v>
      </c>
      <c r="B521" s="5" t="s">
        <v>351</v>
      </c>
      <c r="C521" s="5" t="s">
        <v>0</v>
      </c>
      <c r="D521" s="6">
        <v>45383</v>
      </c>
      <c r="E521" s="7" t="s">
        <v>234</v>
      </c>
      <c r="F521" s="8">
        <v>80</v>
      </c>
      <c r="G521" s="8">
        <v>79</v>
      </c>
      <c r="H521" s="9">
        <v>45151.34</v>
      </c>
      <c r="I521" s="9">
        <v>18836.22</v>
      </c>
      <c r="J521" s="9">
        <v>0</v>
      </c>
      <c r="K521" s="9">
        <v>63987.56</v>
      </c>
      <c r="L521" s="9">
        <v>327.7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63987.56</v>
      </c>
      <c r="T521" s="9">
        <v>38740.370000000003</v>
      </c>
      <c r="U521" s="9">
        <v>392.04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39132.410000000003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f>VLOOKUP(E521,[1]Aplicado!$C$807:$AL$1391,36,0)</f>
        <v>0</v>
      </c>
      <c r="AU521" s="9">
        <f t="shared" si="8"/>
        <v>0</v>
      </c>
      <c r="AV521" s="9">
        <v>19163.919999999998</v>
      </c>
      <c r="AW521" s="9">
        <v>39132.410000000003</v>
      </c>
      <c r="AX521" s="10">
        <v>91</v>
      </c>
      <c r="AY521" s="10">
        <v>360</v>
      </c>
      <c r="AZ521" s="9">
        <v>265225.21999999997</v>
      </c>
      <c r="BA521" s="9">
        <v>79200</v>
      </c>
      <c r="BB521" s="11">
        <v>90</v>
      </c>
      <c r="BC521" s="11">
        <v>72.713136363636394</v>
      </c>
      <c r="BD521" s="11">
        <v>10.42</v>
      </c>
      <c r="BE521" s="11"/>
      <c r="BF521" s="7" t="s">
        <v>352</v>
      </c>
      <c r="BG521" s="4"/>
      <c r="BH521" s="7" t="s">
        <v>367</v>
      </c>
      <c r="BI521" s="7" t="s">
        <v>368</v>
      </c>
      <c r="BJ521" s="7" t="s">
        <v>489</v>
      </c>
      <c r="BK521" s="7" t="s">
        <v>356</v>
      </c>
      <c r="BL521" s="5" t="s">
        <v>2</v>
      </c>
      <c r="BM521" s="11">
        <v>519452.80373167997</v>
      </c>
      <c r="BN521" s="5" t="s">
        <v>254</v>
      </c>
      <c r="BO521" s="11"/>
      <c r="BP521" s="12">
        <v>37162</v>
      </c>
      <c r="BQ521" s="12">
        <v>48153</v>
      </c>
      <c r="BR521" s="11">
        <v>21763.69</v>
      </c>
      <c r="BS521" s="11">
        <v>95.5</v>
      </c>
      <c r="BT521" s="11">
        <v>28.35</v>
      </c>
    </row>
    <row r="522" spans="1:72" s="1" customFormat="1" ht="18.2" customHeight="1" x14ac:dyDescent="0.15">
      <c r="A522" s="13">
        <v>520</v>
      </c>
      <c r="B522" s="14" t="s">
        <v>351</v>
      </c>
      <c r="C522" s="14" t="s">
        <v>0</v>
      </c>
      <c r="D522" s="15">
        <v>45383</v>
      </c>
      <c r="E522" s="16" t="s">
        <v>182</v>
      </c>
      <c r="F522" s="17">
        <v>185</v>
      </c>
      <c r="G522" s="17">
        <v>184</v>
      </c>
      <c r="H522" s="18">
        <v>45476.3</v>
      </c>
      <c r="I522" s="18">
        <v>29851</v>
      </c>
      <c r="J522" s="18">
        <v>0</v>
      </c>
      <c r="K522" s="18">
        <v>75327.3</v>
      </c>
      <c r="L522" s="18">
        <v>324.88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75327.3</v>
      </c>
      <c r="T522" s="18">
        <v>103298.16</v>
      </c>
      <c r="U522" s="18">
        <v>394.86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103693.02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8">
        <f>VLOOKUP(E522,[1]Aplicado!$C$807:$AL$1391,36,0)</f>
        <v>0</v>
      </c>
      <c r="AU522" s="18">
        <f t="shared" si="8"/>
        <v>0</v>
      </c>
      <c r="AV522" s="18">
        <v>30175.88</v>
      </c>
      <c r="AW522" s="18">
        <v>103693.02</v>
      </c>
      <c r="AX522" s="19">
        <v>92</v>
      </c>
      <c r="AY522" s="19">
        <v>360</v>
      </c>
      <c r="AZ522" s="18">
        <v>267677.7</v>
      </c>
      <c r="BA522" s="18">
        <v>79200</v>
      </c>
      <c r="BB522" s="20">
        <v>90</v>
      </c>
      <c r="BC522" s="20">
        <v>85.599204545454597</v>
      </c>
      <c r="BD522" s="20">
        <v>10.42</v>
      </c>
      <c r="BE522" s="20"/>
      <c r="BF522" s="16" t="s">
        <v>352</v>
      </c>
      <c r="BG522" s="13"/>
      <c r="BH522" s="16" t="s">
        <v>367</v>
      </c>
      <c r="BI522" s="16" t="s">
        <v>368</v>
      </c>
      <c r="BJ522" s="16" t="s">
        <v>489</v>
      </c>
      <c r="BK522" s="16" t="s">
        <v>356</v>
      </c>
      <c r="BL522" s="14" t="s">
        <v>2</v>
      </c>
      <c r="BM522" s="20">
        <v>611509.13056439999</v>
      </c>
      <c r="BN522" s="14" t="s">
        <v>254</v>
      </c>
      <c r="BO522" s="20"/>
      <c r="BP522" s="21">
        <v>37211</v>
      </c>
      <c r="BQ522" s="21">
        <v>48183</v>
      </c>
      <c r="BR522" s="20">
        <v>40244.370000000003</v>
      </c>
      <c r="BS522" s="20">
        <v>95.5</v>
      </c>
      <c r="BT522" s="20">
        <v>28.09</v>
      </c>
    </row>
    <row r="523" spans="1:72" s="1" customFormat="1" ht="18.2" customHeight="1" x14ac:dyDescent="0.15">
      <c r="A523" s="4">
        <v>521</v>
      </c>
      <c r="B523" s="5" t="s">
        <v>351</v>
      </c>
      <c r="C523" s="5" t="s">
        <v>0</v>
      </c>
      <c r="D523" s="6">
        <v>45383</v>
      </c>
      <c r="E523" s="7" t="s">
        <v>180</v>
      </c>
      <c r="F523" s="8">
        <v>152</v>
      </c>
      <c r="G523" s="8">
        <v>151</v>
      </c>
      <c r="H523" s="9">
        <v>46434.09</v>
      </c>
      <c r="I523" s="9">
        <v>26655.3</v>
      </c>
      <c r="J523" s="9">
        <v>0</v>
      </c>
      <c r="K523" s="9">
        <v>73089.39</v>
      </c>
      <c r="L523" s="9">
        <v>316.56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73089.39</v>
      </c>
      <c r="T523" s="9">
        <v>82742.62</v>
      </c>
      <c r="U523" s="9">
        <v>403.18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83145.8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f>VLOOKUP(E523,[1]Aplicado!$C$807:$AL$1391,36,0)</f>
        <v>0</v>
      </c>
      <c r="AU523" s="9">
        <f t="shared" si="8"/>
        <v>0</v>
      </c>
      <c r="AV523" s="9">
        <v>26971.86</v>
      </c>
      <c r="AW523" s="9">
        <v>83145.8</v>
      </c>
      <c r="AX523" s="10">
        <v>95</v>
      </c>
      <c r="AY523" s="10">
        <v>360</v>
      </c>
      <c r="AZ523" s="9">
        <v>271426.32</v>
      </c>
      <c r="BA523" s="9">
        <v>79200</v>
      </c>
      <c r="BB523" s="11">
        <v>90</v>
      </c>
      <c r="BC523" s="11">
        <v>83.056124999999994</v>
      </c>
      <c r="BD523" s="11">
        <v>10.42</v>
      </c>
      <c r="BE523" s="11"/>
      <c r="BF523" s="7" t="s">
        <v>352</v>
      </c>
      <c r="BG523" s="4"/>
      <c r="BH523" s="7" t="s">
        <v>367</v>
      </c>
      <c r="BI523" s="7" t="s">
        <v>368</v>
      </c>
      <c r="BJ523" s="7" t="s">
        <v>489</v>
      </c>
      <c r="BK523" s="7" t="s">
        <v>356</v>
      </c>
      <c r="BL523" s="5" t="s">
        <v>2</v>
      </c>
      <c r="BM523" s="11">
        <v>593341.71452291997</v>
      </c>
      <c r="BN523" s="5" t="s">
        <v>254</v>
      </c>
      <c r="BO523" s="11"/>
      <c r="BP523" s="12">
        <v>37302</v>
      </c>
      <c r="BQ523" s="12">
        <v>48274</v>
      </c>
      <c r="BR523" s="11">
        <v>31040.42</v>
      </c>
      <c r="BS523" s="11">
        <v>95.5</v>
      </c>
      <c r="BT523" s="11">
        <v>28.9</v>
      </c>
    </row>
    <row r="524" spans="1:72" s="1" customFormat="1" ht="18.2" customHeight="1" x14ac:dyDescent="0.15">
      <c r="A524" s="13">
        <v>522</v>
      </c>
      <c r="B524" s="14" t="s">
        <v>351</v>
      </c>
      <c r="C524" s="14" t="s">
        <v>0</v>
      </c>
      <c r="D524" s="15">
        <v>45383</v>
      </c>
      <c r="E524" s="16" t="s">
        <v>743</v>
      </c>
      <c r="F524" s="17">
        <v>2</v>
      </c>
      <c r="G524" s="17">
        <v>2</v>
      </c>
      <c r="H524" s="18">
        <v>36150</v>
      </c>
      <c r="I524" s="18">
        <v>955.75</v>
      </c>
      <c r="J524" s="18">
        <v>0</v>
      </c>
      <c r="K524" s="18">
        <v>37105.75</v>
      </c>
      <c r="L524" s="18">
        <v>325.89</v>
      </c>
      <c r="M524" s="18">
        <v>0</v>
      </c>
      <c r="N524" s="18">
        <v>0</v>
      </c>
      <c r="O524" s="18">
        <v>317.55</v>
      </c>
      <c r="P524" s="18">
        <v>0</v>
      </c>
      <c r="Q524" s="18">
        <v>0</v>
      </c>
      <c r="R524" s="18">
        <v>0</v>
      </c>
      <c r="S524" s="18">
        <v>36788.199999999997</v>
      </c>
      <c r="T524" s="18">
        <v>735.79</v>
      </c>
      <c r="U524" s="18">
        <v>313.88</v>
      </c>
      <c r="V524" s="18">
        <v>0</v>
      </c>
      <c r="W524" s="18">
        <v>346.33</v>
      </c>
      <c r="X524" s="18">
        <v>0</v>
      </c>
      <c r="Y524" s="18">
        <v>0</v>
      </c>
      <c r="Z524" s="18">
        <v>0</v>
      </c>
      <c r="AA524" s="18">
        <v>703.34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95.5</v>
      </c>
      <c r="AK524" s="18">
        <v>0</v>
      </c>
      <c r="AL524" s="18">
        <v>0</v>
      </c>
      <c r="AM524" s="18">
        <v>29.88</v>
      </c>
      <c r="AN524" s="18">
        <v>0</v>
      </c>
      <c r="AO524" s="18">
        <v>80.88</v>
      </c>
      <c r="AP524" s="18">
        <v>39.19</v>
      </c>
      <c r="AQ524" s="18">
        <v>4.0000000000000001E-3</v>
      </c>
      <c r="AR524" s="18">
        <v>0</v>
      </c>
      <c r="AS524" s="18">
        <v>0</v>
      </c>
      <c r="AT524" s="18">
        <f>VLOOKUP(E524,[1]Aplicado!$C$807:$AL$1391,36,0)</f>
        <v>0</v>
      </c>
      <c r="AU524" s="18">
        <f t="shared" si="8"/>
        <v>909.33400000000006</v>
      </c>
      <c r="AV524" s="18">
        <v>964.09</v>
      </c>
      <c r="AW524" s="18">
        <v>703.34</v>
      </c>
      <c r="AX524" s="19">
        <v>88</v>
      </c>
      <c r="AY524" s="19">
        <v>360</v>
      </c>
      <c r="AZ524" s="18">
        <v>263135.14</v>
      </c>
      <c r="BA524" s="18">
        <v>70400</v>
      </c>
      <c r="BB524" s="20">
        <v>80</v>
      </c>
      <c r="BC524" s="20">
        <v>41.804772727272699</v>
      </c>
      <c r="BD524" s="20">
        <v>10.42</v>
      </c>
      <c r="BE524" s="20"/>
      <c r="BF524" s="16" t="s">
        <v>352</v>
      </c>
      <c r="BG524" s="13"/>
      <c r="BH524" s="16" t="s">
        <v>391</v>
      </c>
      <c r="BI524" s="16" t="s">
        <v>116</v>
      </c>
      <c r="BJ524" s="16" t="s">
        <v>540</v>
      </c>
      <c r="BK524" s="16" t="s">
        <v>358</v>
      </c>
      <c r="BL524" s="14" t="s">
        <v>2</v>
      </c>
      <c r="BM524" s="20">
        <v>298647.63766960002</v>
      </c>
      <c r="BN524" s="14" t="s">
        <v>254</v>
      </c>
      <c r="BO524" s="20"/>
      <c r="BP524" s="21">
        <v>37099</v>
      </c>
      <c r="BQ524" s="21">
        <v>48061</v>
      </c>
      <c r="BR524" s="20">
        <v>458.38</v>
      </c>
      <c r="BS524" s="20">
        <v>95.5</v>
      </c>
      <c r="BT524" s="20">
        <v>28.56</v>
      </c>
    </row>
    <row r="525" spans="1:72" s="1" customFormat="1" ht="18.2" customHeight="1" x14ac:dyDescent="0.15">
      <c r="A525" s="4">
        <v>523</v>
      </c>
      <c r="B525" s="5" t="s">
        <v>351</v>
      </c>
      <c r="C525" s="5" t="s">
        <v>0</v>
      </c>
      <c r="D525" s="6">
        <v>45383</v>
      </c>
      <c r="E525" s="7" t="s">
        <v>179</v>
      </c>
      <c r="F525" s="8">
        <v>155</v>
      </c>
      <c r="G525" s="8">
        <v>154</v>
      </c>
      <c r="H525" s="9">
        <v>76414.23</v>
      </c>
      <c r="I525" s="9">
        <v>57176.74</v>
      </c>
      <c r="J525" s="9">
        <v>0</v>
      </c>
      <c r="K525" s="9">
        <v>133590.97</v>
      </c>
      <c r="L525" s="9">
        <v>661.86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133590.97</v>
      </c>
      <c r="T525" s="9">
        <v>145088.47</v>
      </c>
      <c r="U525" s="9">
        <v>643.11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145731.57999999999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f>VLOOKUP(E525,[1]Aplicado!$C$807:$AL$1391,36,0)</f>
        <v>0</v>
      </c>
      <c r="AU525" s="9">
        <f t="shared" si="8"/>
        <v>0</v>
      </c>
      <c r="AV525" s="9">
        <v>57838.6</v>
      </c>
      <c r="AW525" s="9">
        <v>145731.57999999999</v>
      </c>
      <c r="AX525" s="10">
        <v>81</v>
      </c>
      <c r="AY525" s="10">
        <v>300</v>
      </c>
      <c r="AZ525" s="9">
        <v>575000</v>
      </c>
      <c r="BA525" s="9">
        <v>142501.06</v>
      </c>
      <c r="BB525" s="11">
        <v>90</v>
      </c>
      <c r="BC525" s="11">
        <v>84.372616596676593</v>
      </c>
      <c r="BD525" s="11">
        <v>10.1</v>
      </c>
      <c r="BE525" s="11"/>
      <c r="BF525" s="7" t="s">
        <v>366</v>
      </c>
      <c r="BG525" s="4"/>
      <c r="BH525" s="7" t="s">
        <v>433</v>
      </c>
      <c r="BI525" s="7" t="s">
        <v>434</v>
      </c>
      <c r="BJ525" s="7" t="s">
        <v>744</v>
      </c>
      <c r="BK525" s="7" t="s">
        <v>356</v>
      </c>
      <c r="BL525" s="5" t="s">
        <v>2</v>
      </c>
      <c r="BM525" s="11">
        <v>1084495.2350071601</v>
      </c>
      <c r="BN525" s="5" t="s">
        <v>254</v>
      </c>
      <c r="BO525" s="11"/>
      <c r="BP525" s="12">
        <v>38708</v>
      </c>
      <c r="BQ525" s="12">
        <v>47849</v>
      </c>
      <c r="BR525" s="11">
        <v>22075.05</v>
      </c>
      <c r="BS525" s="11">
        <v>0</v>
      </c>
      <c r="BT525" s="11">
        <v>27.34</v>
      </c>
    </row>
    <row r="526" spans="1:72" s="1" customFormat="1" ht="18.2" customHeight="1" x14ac:dyDescent="0.15">
      <c r="A526" s="13">
        <v>524</v>
      </c>
      <c r="B526" s="14" t="s">
        <v>90</v>
      </c>
      <c r="C526" s="14" t="s">
        <v>0</v>
      </c>
      <c r="D526" s="15">
        <v>45383</v>
      </c>
      <c r="E526" s="16" t="s">
        <v>20</v>
      </c>
      <c r="F526" s="17">
        <v>94</v>
      </c>
      <c r="G526" s="17">
        <v>93</v>
      </c>
      <c r="H526" s="18">
        <v>52444.17</v>
      </c>
      <c r="I526" s="18">
        <v>30822.89</v>
      </c>
      <c r="J526" s="18">
        <v>0</v>
      </c>
      <c r="K526" s="18">
        <v>83267.06</v>
      </c>
      <c r="L526" s="18">
        <v>458.17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83267.06</v>
      </c>
      <c r="T526" s="18">
        <v>56945.69</v>
      </c>
      <c r="U526" s="18">
        <v>403.78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57349.47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8">
        <f>VLOOKUP(E526,[1]Aplicado!$C$807:$AL$1391,36,0)</f>
        <v>0</v>
      </c>
      <c r="AU526" s="18">
        <f t="shared" si="8"/>
        <v>0</v>
      </c>
      <c r="AV526" s="18">
        <v>31281.06</v>
      </c>
      <c r="AW526" s="18">
        <v>57349.47</v>
      </c>
      <c r="AX526" s="19">
        <v>80</v>
      </c>
      <c r="AY526" s="19">
        <v>300</v>
      </c>
      <c r="AZ526" s="18">
        <v>406000</v>
      </c>
      <c r="BA526" s="18">
        <v>95774.91</v>
      </c>
      <c r="BB526" s="20">
        <v>85</v>
      </c>
      <c r="BC526" s="20">
        <v>73.899313504966997</v>
      </c>
      <c r="BD526" s="20">
        <v>9.24</v>
      </c>
      <c r="BE526" s="20"/>
      <c r="BF526" s="16" t="s">
        <v>352</v>
      </c>
      <c r="BG526" s="13"/>
      <c r="BH526" s="16" t="s">
        <v>363</v>
      </c>
      <c r="BI526" s="16" t="s">
        <v>376</v>
      </c>
      <c r="BJ526" s="16" t="s">
        <v>705</v>
      </c>
      <c r="BK526" s="16" t="s">
        <v>356</v>
      </c>
      <c r="BL526" s="14" t="s">
        <v>2</v>
      </c>
      <c r="BM526" s="20">
        <v>675964.32455768005</v>
      </c>
      <c r="BN526" s="14" t="s">
        <v>254</v>
      </c>
      <c r="BO526" s="20"/>
      <c r="BP526" s="21">
        <v>38664</v>
      </c>
      <c r="BQ526" s="21">
        <v>47795</v>
      </c>
      <c r="BR526" s="20">
        <v>11911.57</v>
      </c>
      <c r="BS526" s="20">
        <v>43.32</v>
      </c>
      <c r="BT526" s="20">
        <v>28.8</v>
      </c>
    </row>
    <row r="527" spans="1:72" s="1" customFormat="1" ht="18.2" customHeight="1" x14ac:dyDescent="0.15">
      <c r="A527" s="4">
        <v>525</v>
      </c>
      <c r="B527" s="5" t="s">
        <v>90</v>
      </c>
      <c r="C527" s="5" t="s">
        <v>0</v>
      </c>
      <c r="D527" s="6">
        <v>45383</v>
      </c>
      <c r="E527" s="7" t="s">
        <v>21</v>
      </c>
      <c r="F527" s="8">
        <v>129</v>
      </c>
      <c r="G527" s="8">
        <v>128</v>
      </c>
      <c r="H527" s="9">
        <v>36869.03</v>
      </c>
      <c r="I527" s="9">
        <v>22965.58</v>
      </c>
      <c r="J527" s="9">
        <v>0</v>
      </c>
      <c r="K527" s="9">
        <v>59834.61</v>
      </c>
      <c r="L527" s="9">
        <v>291.11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59834.61</v>
      </c>
      <c r="T527" s="9">
        <v>59211.44</v>
      </c>
      <c r="U527" s="9">
        <v>295.55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59506.99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37984.841</v>
      </c>
      <c r="AR527" s="9">
        <v>0</v>
      </c>
      <c r="AS527" s="9">
        <v>0</v>
      </c>
      <c r="AT527" s="9">
        <f>VLOOKUP(E527,[1]Aplicado!$C$807:$AL$1391,36,0)</f>
        <v>0</v>
      </c>
      <c r="AU527" s="9">
        <f t="shared" si="8"/>
        <v>37984.841</v>
      </c>
      <c r="AV527" s="9">
        <v>23256.69</v>
      </c>
      <c r="AW527" s="9">
        <v>59506.99</v>
      </c>
      <c r="AX527" s="10">
        <v>84</v>
      </c>
      <c r="AY527" s="10">
        <v>300</v>
      </c>
      <c r="AZ527" s="9">
        <v>260000</v>
      </c>
      <c r="BA527" s="9">
        <v>63568.35</v>
      </c>
      <c r="BB527" s="11">
        <v>90</v>
      </c>
      <c r="BC527" s="11">
        <v>84.713775015396806</v>
      </c>
      <c r="BD527" s="11">
        <v>9.6199999999999992</v>
      </c>
      <c r="BE527" s="11"/>
      <c r="BF527" s="7" t="s">
        <v>352</v>
      </c>
      <c r="BG527" s="4"/>
      <c r="BH527" s="7" t="s">
        <v>363</v>
      </c>
      <c r="BI527" s="7" t="s">
        <v>376</v>
      </c>
      <c r="BJ527" s="7" t="s">
        <v>365</v>
      </c>
      <c r="BK527" s="7" t="s">
        <v>356</v>
      </c>
      <c r="BL527" s="5" t="s">
        <v>2</v>
      </c>
      <c r="BM527" s="11">
        <v>485739.03934908001</v>
      </c>
      <c r="BN527" s="5" t="s">
        <v>254</v>
      </c>
      <c r="BO527" s="11"/>
      <c r="BP527" s="12">
        <v>38812</v>
      </c>
      <c r="BQ527" s="12">
        <v>47943</v>
      </c>
      <c r="BR527" s="11">
        <v>11642.78</v>
      </c>
      <c r="BS527" s="11">
        <v>30.48</v>
      </c>
      <c r="BT527" s="11">
        <v>28.8</v>
      </c>
    </row>
    <row r="528" spans="1:72" s="1" customFormat="1" ht="18.2" customHeight="1" x14ac:dyDescent="0.15">
      <c r="A528" s="13">
        <v>526</v>
      </c>
      <c r="B528" s="14" t="s">
        <v>90</v>
      </c>
      <c r="C528" s="14" t="s">
        <v>0</v>
      </c>
      <c r="D528" s="15">
        <v>45383</v>
      </c>
      <c r="E528" s="16" t="s">
        <v>22</v>
      </c>
      <c r="F528" s="17">
        <v>121</v>
      </c>
      <c r="G528" s="17">
        <v>120</v>
      </c>
      <c r="H528" s="18">
        <v>50382.18</v>
      </c>
      <c r="I528" s="18">
        <v>31566.04</v>
      </c>
      <c r="J528" s="18">
        <v>0</v>
      </c>
      <c r="K528" s="18">
        <v>81948.22</v>
      </c>
      <c r="L528" s="18">
        <v>438.97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81948.22</v>
      </c>
      <c r="T528" s="18">
        <v>85684.75</v>
      </c>
      <c r="U528" s="18">
        <v>457.6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86142.35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0</v>
      </c>
      <c r="AT528" s="18">
        <f>VLOOKUP(E528,[1]Aplicado!$C$807:$AL$1391,36,0)</f>
        <v>0</v>
      </c>
      <c r="AU528" s="18">
        <f t="shared" si="8"/>
        <v>0</v>
      </c>
      <c r="AV528" s="18">
        <v>32005.01</v>
      </c>
      <c r="AW528" s="18">
        <v>86142.35</v>
      </c>
      <c r="AX528" s="19">
        <v>77</v>
      </c>
      <c r="AY528" s="19">
        <v>300</v>
      </c>
      <c r="AZ528" s="18">
        <v>370000</v>
      </c>
      <c r="BA528" s="18">
        <v>88022.83</v>
      </c>
      <c r="BB528" s="20">
        <v>85.13</v>
      </c>
      <c r="BC528" s="20">
        <v>79.255029275927598</v>
      </c>
      <c r="BD528" s="20">
        <v>10.9</v>
      </c>
      <c r="BE528" s="20"/>
      <c r="BF528" s="16" t="s">
        <v>352</v>
      </c>
      <c r="BG528" s="13"/>
      <c r="BH528" s="16" t="s">
        <v>363</v>
      </c>
      <c r="BI528" s="16" t="s">
        <v>376</v>
      </c>
      <c r="BJ528" s="16" t="s">
        <v>705</v>
      </c>
      <c r="BK528" s="16" t="s">
        <v>356</v>
      </c>
      <c r="BL528" s="14" t="s">
        <v>2</v>
      </c>
      <c r="BM528" s="20">
        <v>665257.94451016001</v>
      </c>
      <c r="BN528" s="14" t="s">
        <v>254</v>
      </c>
      <c r="BO528" s="20"/>
      <c r="BP528" s="21">
        <v>38588</v>
      </c>
      <c r="BQ528" s="21">
        <v>47719</v>
      </c>
      <c r="BR528" s="20">
        <v>14310.89</v>
      </c>
      <c r="BS528" s="20">
        <v>41.62</v>
      </c>
      <c r="BT528" s="20">
        <v>28.8</v>
      </c>
    </row>
    <row r="529" spans="1:72" s="1" customFormat="1" ht="18.2" customHeight="1" x14ac:dyDescent="0.15">
      <c r="A529" s="4">
        <v>527</v>
      </c>
      <c r="B529" s="5" t="s">
        <v>90</v>
      </c>
      <c r="C529" s="5" t="s">
        <v>0</v>
      </c>
      <c r="D529" s="6">
        <v>45383</v>
      </c>
      <c r="E529" s="7" t="s">
        <v>23</v>
      </c>
      <c r="F529" s="8">
        <v>157</v>
      </c>
      <c r="G529" s="8">
        <v>156</v>
      </c>
      <c r="H529" s="9">
        <v>54295.06</v>
      </c>
      <c r="I529" s="9">
        <v>38360.870000000003</v>
      </c>
      <c r="J529" s="9">
        <v>0</v>
      </c>
      <c r="K529" s="9">
        <v>92655.93</v>
      </c>
      <c r="L529" s="9">
        <v>445.15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92655.93</v>
      </c>
      <c r="T529" s="9">
        <v>111320.47</v>
      </c>
      <c r="U529" s="9">
        <v>431.61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111752.08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f>VLOOKUP(E529,[1]Aplicado!$C$807:$AL$1391,36,0)</f>
        <v>0</v>
      </c>
      <c r="AU529" s="9">
        <f t="shared" si="8"/>
        <v>0</v>
      </c>
      <c r="AV529" s="9">
        <v>38806.019999999997</v>
      </c>
      <c r="AW529" s="9">
        <v>111752.08</v>
      </c>
      <c r="AX529" s="10">
        <v>83</v>
      </c>
      <c r="AY529" s="10">
        <v>300</v>
      </c>
      <c r="AZ529" s="9">
        <v>453000</v>
      </c>
      <c r="BA529" s="9">
        <v>95440.01</v>
      </c>
      <c r="BB529" s="11">
        <v>77.48</v>
      </c>
      <c r="BC529" s="11">
        <v>75.219831351652203</v>
      </c>
      <c r="BD529" s="11">
        <v>9.5399999999999991</v>
      </c>
      <c r="BE529" s="11"/>
      <c r="BF529" s="7" t="s">
        <v>352</v>
      </c>
      <c r="BG529" s="4"/>
      <c r="BH529" s="7" t="s">
        <v>363</v>
      </c>
      <c r="BI529" s="7" t="s">
        <v>376</v>
      </c>
      <c r="BJ529" s="7" t="s">
        <v>377</v>
      </c>
      <c r="BK529" s="7" t="s">
        <v>356</v>
      </c>
      <c r="BL529" s="5" t="s">
        <v>2</v>
      </c>
      <c r="BM529" s="11">
        <v>752183.43410604005</v>
      </c>
      <c r="BN529" s="5" t="s">
        <v>254</v>
      </c>
      <c r="BO529" s="11"/>
      <c r="BP529" s="12">
        <v>38772</v>
      </c>
      <c r="BQ529" s="12">
        <v>47903</v>
      </c>
      <c r="BR529" s="11">
        <v>15212.41</v>
      </c>
      <c r="BS529" s="11">
        <v>44.87</v>
      </c>
      <c r="BT529" s="11">
        <v>28.8</v>
      </c>
    </row>
    <row r="530" spans="1:72" s="1" customFormat="1" ht="18.2" customHeight="1" x14ac:dyDescent="0.15">
      <c r="A530" s="13">
        <v>528</v>
      </c>
      <c r="B530" s="14" t="s">
        <v>90</v>
      </c>
      <c r="C530" s="14" t="s">
        <v>0</v>
      </c>
      <c r="D530" s="15">
        <v>45383</v>
      </c>
      <c r="E530" s="16" t="s">
        <v>93</v>
      </c>
      <c r="F530" s="17">
        <v>169</v>
      </c>
      <c r="G530" s="17">
        <v>168</v>
      </c>
      <c r="H530" s="18">
        <v>40650.79</v>
      </c>
      <c r="I530" s="18">
        <v>31419.45</v>
      </c>
      <c r="J530" s="18">
        <v>0</v>
      </c>
      <c r="K530" s="18">
        <v>72070.240000000005</v>
      </c>
      <c r="L530" s="18">
        <v>360.58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72070.240000000005</v>
      </c>
      <c r="T530" s="18">
        <v>95553.95</v>
      </c>
      <c r="U530" s="18">
        <v>333.32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95887.27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  <c r="AS530" s="18">
        <v>0</v>
      </c>
      <c r="AT530" s="18">
        <f>VLOOKUP(E530,[1]Aplicado!$C$807:$AL$1391,36,0)</f>
        <v>0</v>
      </c>
      <c r="AU530" s="18">
        <f t="shared" si="8"/>
        <v>0</v>
      </c>
      <c r="AV530" s="18">
        <v>31780.03</v>
      </c>
      <c r="AW530" s="18">
        <v>95887.27</v>
      </c>
      <c r="AX530" s="19">
        <v>78</v>
      </c>
      <c r="AY530" s="19">
        <v>300</v>
      </c>
      <c r="AZ530" s="18">
        <v>303000</v>
      </c>
      <c r="BA530" s="18">
        <v>73586.899999999994</v>
      </c>
      <c r="BB530" s="20">
        <v>87</v>
      </c>
      <c r="BC530" s="20">
        <v>85.206889813268404</v>
      </c>
      <c r="BD530" s="20">
        <v>9.84</v>
      </c>
      <c r="BE530" s="20"/>
      <c r="BF530" s="16" t="s">
        <v>352</v>
      </c>
      <c r="BG530" s="13"/>
      <c r="BH530" s="16" t="s">
        <v>363</v>
      </c>
      <c r="BI530" s="16" t="s">
        <v>376</v>
      </c>
      <c r="BJ530" s="16" t="s">
        <v>705</v>
      </c>
      <c r="BK530" s="16" t="s">
        <v>356</v>
      </c>
      <c r="BL530" s="14" t="s">
        <v>2</v>
      </c>
      <c r="BM530" s="20">
        <v>585068.22628672002</v>
      </c>
      <c r="BN530" s="14" t="s">
        <v>254</v>
      </c>
      <c r="BO530" s="20"/>
      <c r="BP530" s="21">
        <v>38618</v>
      </c>
      <c r="BQ530" s="21">
        <v>47749</v>
      </c>
      <c r="BR530" s="20">
        <v>14188.49</v>
      </c>
      <c r="BS530" s="20">
        <v>33.57</v>
      </c>
      <c r="BT530" s="20">
        <v>28.8</v>
      </c>
    </row>
    <row r="531" spans="1:72" s="1" customFormat="1" ht="18.2" customHeight="1" x14ac:dyDescent="0.15">
      <c r="A531" s="4">
        <v>529</v>
      </c>
      <c r="B531" s="5" t="s">
        <v>90</v>
      </c>
      <c r="C531" s="5" t="s">
        <v>0</v>
      </c>
      <c r="D531" s="6">
        <v>45383</v>
      </c>
      <c r="E531" s="7" t="s">
        <v>24</v>
      </c>
      <c r="F531" s="8">
        <v>117</v>
      </c>
      <c r="G531" s="8">
        <v>116</v>
      </c>
      <c r="H531" s="9">
        <v>84787.8</v>
      </c>
      <c r="I531" s="9">
        <v>50608.68</v>
      </c>
      <c r="J531" s="9">
        <v>0</v>
      </c>
      <c r="K531" s="9">
        <v>135396.48000000001</v>
      </c>
      <c r="L531" s="9">
        <v>679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135396.48000000001</v>
      </c>
      <c r="T531" s="9">
        <v>122459.08</v>
      </c>
      <c r="U531" s="9">
        <v>686.74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123145.82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f>VLOOKUP(E531,[1]Aplicado!$C$807:$AL$1391,36,0)</f>
        <v>0</v>
      </c>
      <c r="AU531" s="9">
        <f t="shared" si="8"/>
        <v>0</v>
      </c>
      <c r="AV531" s="9">
        <v>51287.68</v>
      </c>
      <c r="AW531" s="9">
        <v>123145.82</v>
      </c>
      <c r="AX531" s="10">
        <v>83</v>
      </c>
      <c r="AY531" s="10">
        <v>300</v>
      </c>
      <c r="AZ531" s="9">
        <v>645300</v>
      </c>
      <c r="BA531" s="9">
        <v>146773.15</v>
      </c>
      <c r="BB531" s="11">
        <v>83.68</v>
      </c>
      <c r="BC531" s="11">
        <v>77.193801770964299</v>
      </c>
      <c r="BD531" s="11">
        <v>9.7200000000000006</v>
      </c>
      <c r="BE531" s="11"/>
      <c r="BF531" s="7" t="s">
        <v>352</v>
      </c>
      <c r="BG531" s="4"/>
      <c r="BH531" s="7" t="s">
        <v>363</v>
      </c>
      <c r="BI531" s="7" t="s">
        <v>745</v>
      </c>
      <c r="BJ531" s="7" t="s">
        <v>644</v>
      </c>
      <c r="BK531" s="7" t="s">
        <v>356</v>
      </c>
      <c r="BL531" s="5" t="s">
        <v>2</v>
      </c>
      <c r="BM531" s="11">
        <v>1099152.4157414399</v>
      </c>
      <c r="BN531" s="5" t="s">
        <v>254</v>
      </c>
      <c r="BO531" s="11"/>
      <c r="BP531" s="12">
        <v>38778</v>
      </c>
      <c r="BQ531" s="12">
        <v>47909</v>
      </c>
      <c r="BR531" s="11">
        <v>18497.05</v>
      </c>
      <c r="BS531" s="11">
        <v>70.09</v>
      </c>
      <c r="BT531" s="11">
        <v>28.8</v>
      </c>
    </row>
    <row r="532" spans="1:72" s="1" customFormat="1" ht="18.2" customHeight="1" x14ac:dyDescent="0.15">
      <c r="A532" s="13">
        <v>530</v>
      </c>
      <c r="B532" s="14" t="s">
        <v>90</v>
      </c>
      <c r="C532" s="14" t="s">
        <v>0</v>
      </c>
      <c r="D532" s="15">
        <v>45383</v>
      </c>
      <c r="E532" s="16" t="s">
        <v>25</v>
      </c>
      <c r="F532" s="17">
        <v>108</v>
      </c>
      <c r="G532" s="17">
        <v>107</v>
      </c>
      <c r="H532" s="18">
        <v>76785.440000000002</v>
      </c>
      <c r="I532" s="18">
        <v>44982.239999999998</v>
      </c>
      <c r="J532" s="18">
        <v>0</v>
      </c>
      <c r="K532" s="18">
        <v>121767.67999999999</v>
      </c>
      <c r="L532" s="18">
        <v>614.45000000000005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121767.67999999999</v>
      </c>
      <c r="T532" s="18">
        <v>97006.52</v>
      </c>
      <c r="U532" s="18">
        <v>593.13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97599.65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8">
        <f>VLOOKUP(E532,[1]Aplicado!$C$807:$AL$1391,36,0)</f>
        <v>0</v>
      </c>
      <c r="AU532" s="18">
        <f t="shared" si="8"/>
        <v>0</v>
      </c>
      <c r="AV532" s="18">
        <v>45596.69</v>
      </c>
      <c r="AW532" s="18">
        <v>97599.65</v>
      </c>
      <c r="AX532" s="19">
        <v>85</v>
      </c>
      <c r="AY532" s="19">
        <v>300</v>
      </c>
      <c r="AZ532" s="18">
        <v>627400</v>
      </c>
      <c r="BA532" s="18">
        <v>134370.64000000001</v>
      </c>
      <c r="BB532" s="20">
        <v>79</v>
      </c>
      <c r="BC532" s="20">
        <v>71.590391472422795</v>
      </c>
      <c r="BD532" s="20">
        <v>9.27</v>
      </c>
      <c r="BE532" s="20"/>
      <c r="BF532" s="16" t="s">
        <v>352</v>
      </c>
      <c r="BG532" s="13"/>
      <c r="BH532" s="16" t="s">
        <v>363</v>
      </c>
      <c r="BI532" s="16" t="s">
        <v>745</v>
      </c>
      <c r="BJ532" s="16" t="s">
        <v>644</v>
      </c>
      <c r="BK532" s="16" t="s">
        <v>356</v>
      </c>
      <c r="BL532" s="14" t="s">
        <v>2</v>
      </c>
      <c r="BM532" s="20">
        <v>988513.43573504</v>
      </c>
      <c r="BN532" s="14" t="s">
        <v>254</v>
      </c>
      <c r="BO532" s="20"/>
      <c r="BP532" s="21">
        <v>38835</v>
      </c>
      <c r="BQ532" s="21">
        <v>47966</v>
      </c>
      <c r="BR532" s="20">
        <v>16573.03</v>
      </c>
      <c r="BS532" s="20">
        <v>63.47</v>
      </c>
      <c r="BT532" s="20">
        <v>28.8</v>
      </c>
    </row>
    <row r="533" spans="1:72" s="1" customFormat="1" ht="18.2" customHeight="1" x14ac:dyDescent="0.15">
      <c r="A533" s="4">
        <v>531</v>
      </c>
      <c r="B533" s="5" t="s">
        <v>95</v>
      </c>
      <c r="C533" s="5" t="s">
        <v>0</v>
      </c>
      <c r="D533" s="6">
        <v>45383</v>
      </c>
      <c r="E533" s="7" t="s">
        <v>97</v>
      </c>
      <c r="F533" s="8">
        <v>100</v>
      </c>
      <c r="G533" s="8">
        <v>99</v>
      </c>
      <c r="H533" s="9">
        <v>40471.35</v>
      </c>
      <c r="I533" s="9">
        <v>24612.91</v>
      </c>
      <c r="J533" s="9">
        <v>0</v>
      </c>
      <c r="K533" s="9">
        <v>65084.26</v>
      </c>
      <c r="L533" s="9">
        <v>370.37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65084.26</v>
      </c>
      <c r="T533" s="9">
        <v>47834.09</v>
      </c>
      <c r="U533" s="9">
        <v>354.1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48188.19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f>VLOOKUP(E533,[1]Aplicado!$C$807:$AL$1391,36,0)</f>
        <v>0</v>
      </c>
      <c r="AU533" s="9">
        <f t="shared" si="8"/>
        <v>0</v>
      </c>
      <c r="AV533" s="9">
        <v>24983.279999999999</v>
      </c>
      <c r="AW533" s="9">
        <v>48188.19</v>
      </c>
      <c r="AX533" s="10">
        <v>78</v>
      </c>
      <c r="AY533" s="10">
        <v>360</v>
      </c>
      <c r="AZ533" s="9">
        <v>247737.16</v>
      </c>
      <c r="BA533" s="9">
        <v>79200</v>
      </c>
      <c r="BB533" s="11">
        <v>90</v>
      </c>
      <c r="BC533" s="11">
        <v>73.959386363636398</v>
      </c>
      <c r="BD533" s="11">
        <v>10.5</v>
      </c>
      <c r="BE533" s="11"/>
      <c r="BF533" s="7" t="s">
        <v>352</v>
      </c>
      <c r="BG533" s="4"/>
      <c r="BH533" s="7" t="s">
        <v>497</v>
      </c>
      <c r="BI533" s="7" t="s">
        <v>498</v>
      </c>
      <c r="BJ533" s="7" t="s">
        <v>747</v>
      </c>
      <c r="BK533" s="7" t="s">
        <v>356</v>
      </c>
      <c r="BL533" s="5" t="s">
        <v>2</v>
      </c>
      <c r="BM533" s="11">
        <v>528355.84503928002</v>
      </c>
      <c r="BN533" s="5" t="s">
        <v>254</v>
      </c>
      <c r="BO533" s="11"/>
      <c r="BP533" s="12">
        <v>36747</v>
      </c>
      <c r="BQ533" s="12">
        <v>47704</v>
      </c>
      <c r="BR533" s="11">
        <v>25724.28</v>
      </c>
      <c r="BS533" s="11">
        <v>132</v>
      </c>
      <c r="BT533" s="11">
        <v>43.43</v>
      </c>
    </row>
    <row r="534" spans="1:72" s="1" customFormat="1" ht="18.2" customHeight="1" x14ac:dyDescent="0.15">
      <c r="A534" s="4"/>
      <c r="B534" s="5"/>
      <c r="C534" s="5"/>
      <c r="D534" s="6"/>
      <c r="E534" s="7" t="s">
        <v>954</v>
      </c>
      <c r="F534" s="8" t="s">
        <v>957</v>
      </c>
      <c r="G534" s="8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>
        <f>196200/8.118028</f>
        <v>24168.431052467418</v>
      </c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>
        <f t="shared" si="8"/>
        <v>24168.431052467418</v>
      </c>
      <c r="AV534" s="9"/>
      <c r="AW534" s="9"/>
      <c r="AX534" s="10"/>
      <c r="AY534" s="10"/>
      <c r="AZ534" s="9"/>
      <c r="BA534" s="9"/>
      <c r="BB534" s="11"/>
      <c r="BC534" s="11"/>
      <c r="BD534" s="11"/>
      <c r="BE534" s="11"/>
      <c r="BF534" s="7"/>
      <c r="BG534" s="4"/>
      <c r="BH534" s="7"/>
      <c r="BI534" s="7"/>
      <c r="BJ534" s="7"/>
      <c r="BK534" s="7"/>
      <c r="BL534" s="5" t="s">
        <v>2</v>
      </c>
      <c r="BM534" s="11"/>
      <c r="BN534" s="5"/>
      <c r="BO534" s="11"/>
      <c r="BP534" s="12"/>
      <c r="BQ534" s="12"/>
      <c r="BR534" s="11"/>
      <c r="BS534" s="11"/>
      <c r="BT534" s="11"/>
    </row>
    <row r="535" spans="1:72" s="1" customFormat="1" ht="18.2" customHeight="1" x14ac:dyDescent="0.15">
      <c r="A535" s="4"/>
      <c r="B535" s="5"/>
      <c r="C535" s="5"/>
      <c r="D535" s="6"/>
      <c r="E535" s="7" t="s">
        <v>955</v>
      </c>
      <c r="F535" s="8" t="s">
        <v>957</v>
      </c>
      <c r="G535" s="8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>
        <f>131000/8.118028</f>
        <v>16136.923893339612</v>
      </c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>
        <f t="shared" si="8"/>
        <v>16136.923893339612</v>
      </c>
      <c r="AV535" s="9"/>
      <c r="AW535" s="9"/>
      <c r="AX535" s="10"/>
      <c r="AY535" s="10"/>
      <c r="AZ535" s="9"/>
      <c r="BA535" s="9"/>
      <c r="BB535" s="11"/>
      <c r="BC535" s="11"/>
      <c r="BD535" s="11"/>
      <c r="BE535" s="11"/>
      <c r="BF535" s="7"/>
      <c r="BG535" s="4"/>
      <c r="BH535" s="7"/>
      <c r="BI535" s="7"/>
      <c r="BJ535" s="7"/>
      <c r="BK535" s="7"/>
      <c r="BL535" s="5" t="s">
        <v>2</v>
      </c>
      <c r="BM535" s="11"/>
      <c r="BN535" s="5"/>
      <c r="BO535" s="11"/>
      <c r="BP535" s="12"/>
      <c r="BQ535" s="12"/>
      <c r="BR535" s="11"/>
      <c r="BS535" s="11"/>
      <c r="BT535" s="11"/>
    </row>
    <row r="536" spans="1:72" s="1" customFormat="1" ht="18.2" customHeight="1" x14ac:dyDescent="0.15">
      <c r="A536" s="4"/>
      <c r="B536" s="5"/>
      <c r="C536" s="5"/>
      <c r="D536" s="6"/>
      <c r="E536" s="7" t="s">
        <v>953</v>
      </c>
      <c r="F536" s="8" t="s">
        <v>957</v>
      </c>
      <c r="G536" s="8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>
        <f>339500/8.118028</f>
        <v>41820.501235028998</v>
      </c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>
        <f t="shared" si="8"/>
        <v>41820.501235028998</v>
      </c>
      <c r="AV536" s="9"/>
      <c r="AW536" s="9"/>
      <c r="AX536" s="10"/>
      <c r="AY536" s="10"/>
      <c r="AZ536" s="9"/>
      <c r="BA536" s="9"/>
      <c r="BB536" s="11"/>
      <c r="BC536" s="11"/>
      <c r="BD536" s="11"/>
      <c r="BE536" s="11"/>
      <c r="BF536" s="7"/>
      <c r="BG536" s="4"/>
      <c r="BH536" s="7"/>
      <c r="BI536" s="7"/>
      <c r="BJ536" s="7"/>
      <c r="BK536" s="7"/>
      <c r="BL536" s="5" t="s">
        <v>2</v>
      </c>
      <c r="BM536" s="11"/>
      <c r="BN536" s="5"/>
      <c r="BO536" s="11"/>
      <c r="BP536" s="12"/>
      <c r="BQ536" s="12"/>
      <c r="BR536" s="11"/>
      <c r="BS536" s="11"/>
      <c r="BT536" s="11"/>
    </row>
    <row r="537" spans="1:72" s="1" customFormat="1" ht="82.7" customHeight="1" x14ac:dyDescent="0.15">
      <c r="A537" s="22" t="s">
        <v>884</v>
      </c>
      <c r="B537" s="22" t="s">
        <v>281</v>
      </c>
      <c r="C537" s="22" t="s">
        <v>282</v>
      </c>
      <c r="D537" s="22" t="s">
        <v>282</v>
      </c>
      <c r="E537" s="22" t="s">
        <v>284</v>
      </c>
      <c r="F537" s="22" t="s">
        <v>748</v>
      </c>
      <c r="G537" s="22" t="s">
        <v>749</v>
      </c>
      <c r="H537" s="22" t="s">
        <v>287</v>
      </c>
      <c r="I537" s="22" t="s">
        <v>288</v>
      </c>
      <c r="J537" s="22" t="s">
        <v>750</v>
      </c>
      <c r="K537" s="22" t="s">
        <v>290</v>
      </c>
      <c r="L537" s="23" t="s">
        <v>291</v>
      </c>
      <c r="M537" s="22" t="s">
        <v>292</v>
      </c>
      <c r="N537" s="22" t="s">
        <v>835</v>
      </c>
      <c r="O537" s="22" t="s">
        <v>293</v>
      </c>
      <c r="P537" s="22" t="s">
        <v>294</v>
      </c>
      <c r="Q537" s="22" t="s">
        <v>295</v>
      </c>
      <c r="R537" s="22" t="s">
        <v>296</v>
      </c>
      <c r="S537" s="22" t="s">
        <v>297</v>
      </c>
      <c r="T537" s="22" t="s">
        <v>298</v>
      </c>
      <c r="U537" s="22" t="s">
        <v>299</v>
      </c>
      <c r="V537" s="22" t="s">
        <v>300</v>
      </c>
      <c r="W537" s="22" t="s">
        <v>301</v>
      </c>
      <c r="X537" s="22" t="s">
        <v>302</v>
      </c>
      <c r="Y537" s="22" t="s">
        <v>303</v>
      </c>
      <c r="Z537" s="22" t="s">
        <v>304</v>
      </c>
      <c r="AA537" s="22" t="s">
        <v>305</v>
      </c>
      <c r="AB537" s="22" t="s">
        <v>306</v>
      </c>
      <c r="AC537" s="22" t="s">
        <v>307</v>
      </c>
      <c r="AD537" s="22" t="s">
        <v>308</v>
      </c>
      <c r="AE537" s="22" t="s">
        <v>309</v>
      </c>
      <c r="AF537" s="22" t="s">
        <v>310</v>
      </c>
      <c r="AG537" s="22" t="s">
        <v>311</v>
      </c>
      <c r="AH537" s="22" t="s">
        <v>312</v>
      </c>
      <c r="AI537" s="22" t="s">
        <v>313</v>
      </c>
      <c r="AJ537" s="22" t="s">
        <v>314</v>
      </c>
      <c r="AK537" s="22" t="s">
        <v>315</v>
      </c>
      <c r="AL537" s="22" t="s">
        <v>316</v>
      </c>
      <c r="AM537" s="22" t="s">
        <v>317</v>
      </c>
      <c r="AN537" s="22" t="s">
        <v>318</v>
      </c>
      <c r="AO537" s="22" t="s">
        <v>319</v>
      </c>
      <c r="AP537" s="22" t="s">
        <v>320</v>
      </c>
      <c r="AQ537" s="22" t="s">
        <v>321</v>
      </c>
      <c r="AR537" s="22" t="s">
        <v>322</v>
      </c>
      <c r="AS537" s="40" t="s">
        <v>323</v>
      </c>
      <c r="AT537" s="40" t="s">
        <v>324</v>
      </c>
      <c r="AU537" s="22" t="s">
        <v>325</v>
      </c>
      <c r="AV537" s="22" t="s">
        <v>326</v>
      </c>
      <c r="AW537" s="22" t="s">
        <v>327</v>
      </c>
      <c r="AX537" s="22" t="s">
        <v>328</v>
      </c>
      <c r="AY537" s="22" t="s">
        <v>329</v>
      </c>
      <c r="AZ537" s="22" t="s">
        <v>330</v>
      </c>
      <c r="BA537" s="22" t="s">
        <v>331</v>
      </c>
      <c r="BB537" s="22" t="s">
        <v>332</v>
      </c>
      <c r="BC537" s="22" t="s">
        <v>333</v>
      </c>
      <c r="BD537" s="22" t="s">
        <v>334</v>
      </c>
      <c r="BE537" s="22" t="s">
        <v>335</v>
      </c>
      <c r="BF537" s="22" t="s">
        <v>336</v>
      </c>
      <c r="BG537" s="22" t="s">
        <v>337</v>
      </c>
      <c r="BH537" s="22" t="s">
        <v>338</v>
      </c>
      <c r="BI537" s="22" t="s">
        <v>339</v>
      </c>
      <c r="BJ537" s="22" t="s">
        <v>340</v>
      </c>
      <c r="BK537" s="22" t="s">
        <v>341</v>
      </c>
      <c r="BL537" s="22" t="s">
        <v>342</v>
      </c>
      <c r="BM537" s="22" t="s">
        <v>343</v>
      </c>
      <c r="BN537" s="22" t="s">
        <v>344</v>
      </c>
      <c r="BO537" s="22" t="s">
        <v>345</v>
      </c>
      <c r="BP537" s="22" t="s">
        <v>751</v>
      </c>
      <c r="BQ537" s="22" t="s">
        <v>752</v>
      </c>
      <c r="BR537" s="23" t="s">
        <v>348</v>
      </c>
      <c r="BS537" s="22" t="s">
        <v>349</v>
      </c>
      <c r="BT537" s="22" t="s">
        <v>350</v>
      </c>
    </row>
    <row r="538" spans="1:72" s="36" customFormat="1" ht="13.35" customHeight="1" x14ac:dyDescent="0.2">
      <c r="A538" s="31" t="s">
        <v>885</v>
      </c>
      <c r="B538" s="32"/>
      <c r="C538" s="32"/>
      <c r="D538" s="32"/>
      <c r="E538" s="32"/>
      <c r="F538" s="33"/>
      <c r="G538" s="33"/>
      <c r="H538" s="34">
        <f>SUMIF($BL$3:$BL$537,"UDIS",H3:H537)</f>
        <v>16140677.848867008</v>
      </c>
      <c r="I538" s="34">
        <f t="shared" ref="I538:AW538" si="9">SUMIF($BL$3:$BL$537,"UDIS",I3:I537)</f>
        <v>10771662.356034996</v>
      </c>
      <c r="J538" s="34">
        <f t="shared" si="9"/>
        <v>10.61</v>
      </c>
      <c r="K538" s="34">
        <f t="shared" si="9"/>
        <v>26912340.204901997</v>
      </c>
      <c r="L538" s="34">
        <f t="shared" si="9"/>
        <v>166938.85999999999</v>
      </c>
      <c r="M538" s="34">
        <f t="shared" si="9"/>
        <v>127380.23</v>
      </c>
      <c r="N538" s="34">
        <f t="shared" si="9"/>
        <v>0</v>
      </c>
      <c r="O538" s="34">
        <f t="shared" si="9"/>
        <v>14466.01</v>
      </c>
      <c r="P538" s="34">
        <f t="shared" si="9"/>
        <v>18376.510000000002</v>
      </c>
      <c r="Q538" s="34">
        <f t="shared" si="9"/>
        <v>412.83000000000004</v>
      </c>
      <c r="R538" s="34">
        <f t="shared" si="9"/>
        <v>82125.856180836039</v>
      </c>
      <c r="S538" s="34">
        <f>SUMIF($BL$3:$BL$537,"UDIS",S3:S537)-M538</f>
        <v>26751704.614902001</v>
      </c>
      <c r="T538" s="34">
        <f t="shared" si="9"/>
        <v>22086581.444321994</v>
      </c>
      <c r="U538" s="34">
        <f t="shared" si="9"/>
        <v>133020.84999999998</v>
      </c>
      <c r="V538" s="34">
        <f t="shared" si="9"/>
        <v>0</v>
      </c>
      <c r="W538" s="34">
        <f t="shared" si="9"/>
        <v>11255.87</v>
      </c>
      <c r="X538" s="34">
        <f t="shared" si="9"/>
        <v>14746.079999999996</v>
      </c>
      <c r="Y538" s="34">
        <f t="shared" si="9"/>
        <v>0</v>
      </c>
      <c r="Z538" s="34">
        <f t="shared" si="9"/>
        <v>0</v>
      </c>
      <c r="AA538" s="34">
        <f t="shared" si="9"/>
        <v>22193600.344321996</v>
      </c>
      <c r="AB538" s="34">
        <f t="shared" si="9"/>
        <v>2090.59</v>
      </c>
      <c r="AC538" s="34">
        <f t="shared" si="9"/>
        <v>0</v>
      </c>
      <c r="AD538" s="34">
        <f t="shared" si="9"/>
        <v>0</v>
      </c>
      <c r="AE538" s="34">
        <f t="shared" si="9"/>
        <v>0</v>
      </c>
      <c r="AF538" s="34">
        <f t="shared" si="9"/>
        <v>515.05000000000007</v>
      </c>
      <c r="AG538" s="34">
        <f t="shared" si="9"/>
        <v>0</v>
      </c>
      <c r="AH538" s="34">
        <f t="shared" si="9"/>
        <v>2279.5600000000009</v>
      </c>
      <c r="AI538" s="34">
        <f t="shared" si="9"/>
        <v>3120.1799999999994</v>
      </c>
      <c r="AJ538" s="34">
        <f t="shared" si="9"/>
        <v>1371.27</v>
      </c>
      <c r="AK538" s="34">
        <f t="shared" si="9"/>
        <v>0</v>
      </c>
      <c r="AL538" s="34">
        <f t="shared" si="9"/>
        <v>0</v>
      </c>
      <c r="AM538" s="34">
        <f t="shared" si="9"/>
        <v>354.71999999999997</v>
      </c>
      <c r="AN538" s="34">
        <f t="shared" si="9"/>
        <v>0</v>
      </c>
      <c r="AO538" s="34">
        <f t="shared" si="9"/>
        <v>1696.3200000000002</v>
      </c>
      <c r="AP538" s="34">
        <f t="shared" si="9"/>
        <v>1540.59</v>
      </c>
      <c r="AQ538" s="34">
        <f t="shared" si="9"/>
        <v>38069.78</v>
      </c>
      <c r="AR538" s="34">
        <f t="shared" si="9"/>
        <v>0</v>
      </c>
      <c r="AS538" s="34">
        <f t="shared" si="9"/>
        <v>2506.1566670000002</v>
      </c>
      <c r="AT538" s="34">
        <f t="shared" si="9"/>
        <v>300.97000000000003</v>
      </c>
      <c r="AU538" s="38">
        <f t="shared" si="9"/>
        <v>189603.47951383604</v>
      </c>
      <c r="AV538" s="34">
        <f t="shared" si="9"/>
        <v>10904789.756035</v>
      </c>
      <c r="AW538" s="34">
        <f t="shared" si="9"/>
        <v>22193600.344321996</v>
      </c>
      <c r="AX538" s="33"/>
      <c r="AY538" s="33"/>
      <c r="AZ538" s="33"/>
      <c r="BA538" s="34">
        <v>34470361.450000003</v>
      </c>
      <c r="BB538" s="33"/>
      <c r="BC538" s="33">
        <v>23680.3647487665</v>
      </c>
      <c r="BD538" s="33"/>
      <c r="BE538" s="33"/>
      <c r="BF538" s="33"/>
      <c r="BG538" s="33"/>
      <c r="BH538" s="33"/>
      <c r="BI538" s="33"/>
      <c r="BJ538" s="33"/>
      <c r="BK538" s="33"/>
      <c r="BL538" s="33"/>
      <c r="BM538" s="35"/>
      <c r="BN538" s="33"/>
      <c r="BO538" s="33"/>
      <c r="BP538" s="33"/>
      <c r="BQ538" s="33"/>
      <c r="BR538" s="33">
        <v>7061480.0899999999</v>
      </c>
      <c r="BS538" s="33"/>
      <c r="BT538" s="33"/>
    </row>
    <row r="539" spans="1:72" s="36" customFormat="1" ht="13.35" customHeight="1" x14ac:dyDescent="0.2">
      <c r="A539" s="31" t="s">
        <v>886</v>
      </c>
      <c r="B539" s="32"/>
      <c r="C539" s="32"/>
      <c r="D539" s="32"/>
      <c r="E539" s="32"/>
      <c r="F539" s="33"/>
      <c r="G539" s="35" t="s">
        <v>753</v>
      </c>
      <c r="H539" s="34">
        <f>SUMIF($BL$3:$BL$537,"PESOS",H3:H537)</f>
        <v>39986179.690000013</v>
      </c>
      <c r="I539" s="34">
        <f t="shared" ref="I539:AW539" si="10">SUMIF($BL$3:$BL$537,"PESOS",I3:I537)</f>
        <v>581379.49999999988</v>
      </c>
      <c r="J539" s="34">
        <f t="shared" si="10"/>
        <v>12249.31</v>
      </c>
      <c r="K539" s="34">
        <f t="shared" si="10"/>
        <v>40567559.190000013</v>
      </c>
      <c r="L539" s="34">
        <f t="shared" si="10"/>
        <v>620553.91999999981</v>
      </c>
      <c r="M539" s="34">
        <f t="shared" si="10"/>
        <v>148636.43</v>
      </c>
      <c r="N539" s="34">
        <f t="shared" si="10"/>
        <v>0</v>
      </c>
      <c r="O539" s="34">
        <f t="shared" si="10"/>
        <v>61885.630000000005</v>
      </c>
      <c r="P539" s="34">
        <f t="shared" si="10"/>
        <v>355936.52000000019</v>
      </c>
      <c r="Q539" s="34">
        <f t="shared" si="10"/>
        <v>90437.079999999987</v>
      </c>
      <c r="R539" s="34">
        <f t="shared" si="10"/>
        <v>0</v>
      </c>
      <c r="S539" s="34">
        <f>SUMIF($BL$3:$BL$537,"PESOS",S3:S537)-M539</f>
        <v>39910663.510000005</v>
      </c>
      <c r="T539" s="34">
        <f t="shared" si="10"/>
        <v>516110.19</v>
      </c>
      <c r="U539" s="34">
        <f t="shared" si="10"/>
        <v>392069.99000000005</v>
      </c>
      <c r="V539" s="34">
        <f t="shared" si="10"/>
        <v>0</v>
      </c>
      <c r="W539" s="34">
        <f t="shared" si="10"/>
        <v>41426.83</v>
      </c>
      <c r="X539" s="34">
        <f t="shared" si="10"/>
        <v>231821.28000000003</v>
      </c>
      <c r="Y539" s="34">
        <f t="shared" si="10"/>
        <v>0</v>
      </c>
      <c r="Z539" s="34">
        <f t="shared" si="10"/>
        <v>0</v>
      </c>
      <c r="AA539" s="34">
        <f t="shared" si="10"/>
        <v>634932.06999999972</v>
      </c>
      <c r="AB539" s="34">
        <f t="shared" si="10"/>
        <v>0</v>
      </c>
      <c r="AC539" s="34">
        <f t="shared" si="10"/>
        <v>0</v>
      </c>
      <c r="AD539" s="34">
        <f t="shared" si="10"/>
        <v>0</v>
      </c>
      <c r="AE539" s="34">
        <f t="shared" si="10"/>
        <v>0</v>
      </c>
      <c r="AF539" s="34">
        <f t="shared" si="10"/>
        <v>2381.81</v>
      </c>
      <c r="AG539" s="34">
        <f t="shared" si="10"/>
        <v>0</v>
      </c>
      <c r="AH539" s="34">
        <f t="shared" si="10"/>
        <v>0</v>
      </c>
      <c r="AI539" s="34">
        <f t="shared" si="10"/>
        <v>23594.460000000006</v>
      </c>
      <c r="AJ539" s="34">
        <f t="shared" si="10"/>
        <v>0</v>
      </c>
      <c r="AK539" s="34">
        <f t="shared" si="10"/>
        <v>0</v>
      </c>
      <c r="AL539" s="34">
        <f t="shared" si="10"/>
        <v>0</v>
      </c>
      <c r="AM539" s="34">
        <f t="shared" si="10"/>
        <v>4075.6800000000003</v>
      </c>
      <c r="AN539" s="34">
        <f t="shared" si="10"/>
        <v>0</v>
      </c>
      <c r="AO539" s="34">
        <f t="shared" si="10"/>
        <v>0</v>
      </c>
      <c r="AP539" s="34">
        <f t="shared" si="10"/>
        <v>3996.35</v>
      </c>
      <c r="AQ539" s="34">
        <f t="shared" si="10"/>
        <v>10249.540000000003</v>
      </c>
      <c r="AR539" s="34">
        <f t="shared" si="10"/>
        <v>0</v>
      </c>
      <c r="AS539" s="34">
        <f t="shared" si="10"/>
        <v>100974.15</v>
      </c>
      <c r="AT539" s="34">
        <f t="shared" si="10"/>
        <v>920</v>
      </c>
      <c r="AU539" s="38">
        <f t="shared" si="10"/>
        <v>711661.7200000002</v>
      </c>
      <c r="AV539" s="34">
        <f t="shared" si="10"/>
        <v>780742.6599999998</v>
      </c>
      <c r="AW539" s="34">
        <f t="shared" si="10"/>
        <v>634932.06999999972</v>
      </c>
      <c r="AX539" s="33"/>
      <c r="AY539" s="33"/>
      <c r="AZ539" s="33"/>
      <c r="BA539" s="34">
        <v>55634811.590000004</v>
      </c>
      <c r="BB539" s="33"/>
      <c r="BC539" s="34" t="s">
        <v>757</v>
      </c>
      <c r="BD539" s="33"/>
      <c r="BE539" s="33"/>
      <c r="BF539" s="33"/>
      <c r="BG539" s="33"/>
      <c r="BH539" s="33"/>
      <c r="BI539" s="33"/>
      <c r="BJ539" s="33"/>
      <c r="BK539" s="33"/>
      <c r="BL539" s="35" t="s">
        <v>754</v>
      </c>
      <c r="BM539" s="34">
        <v>257081750.621503</v>
      </c>
      <c r="BN539" s="33"/>
      <c r="BO539" s="33"/>
      <c r="BP539" s="33"/>
      <c r="BQ539" s="33"/>
      <c r="BR539" s="33">
        <v>104680.86</v>
      </c>
      <c r="BS539" s="33"/>
      <c r="BT539" s="33"/>
    </row>
    <row r="540" spans="1:72" s="1" customFormat="1" ht="18.2" customHeight="1" x14ac:dyDescent="0.15">
      <c r="A540" s="24" t="s">
        <v>887</v>
      </c>
      <c r="B540" s="25"/>
      <c r="C540" s="25"/>
      <c r="D540" s="25"/>
      <c r="E540" s="25"/>
      <c r="F540" s="25"/>
      <c r="G540" s="25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6"/>
      <c r="W540" s="26"/>
      <c r="X540" s="26"/>
      <c r="Y540" s="26"/>
      <c r="Z540" s="26"/>
      <c r="AA540" s="26"/>
      <c r="AB540" s="26"/>
      <c r="AC540" s="25"/>
      <c r="AD540" s="25"/>
      <c r="AE540" s="25"/>
      <c r="AF540" s="25"/>
      <c r="AG540" s="25"/>
      <c r="AH540" s="25"/>
      <c r="AI540" s="25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8">
        <v>67.288135593220304</v>
      </c>
      <c r="AY540" s="28">
        <v>232.83050847457599</v>
      </c>
      <c r="AZ540" s="29">
        <v>341475.43589414301</v>
      </c>
      <c r="BA540" s="29">
        <v>169689.591412429</v>
      </c>
      <c r="BB540" s="26"/>
      <c r="BC540" s="26" t="s">
        <v>757</v>
      </c>
      <c r="BD540" s="26">
        <v>11.168391379923699</v>
      </c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</row>
    <row r="541" spans="1:72" s="1" customFormat="1" ht="28.7" customHeight="1" x14ac:dyDescent="0.15"/>
    <row r="542" spans="1:72" x14ac:dyDescent="0.2">
      <c r="AU542" s="37">
        <v>189187.1979252531</v>
      </c>
    </row>
    <row r="543" spans="1:72" x14ac:dyDescent="0.2">
      <c r="AU543" s="37">
        <v>711661.72000000009</v>
      </c>
    </row>
    <row r="546" spans="46:47" x14ac:dyDescent="0.2">
      <c r="AU546" s="41">
        <v>416.28158858293318</v>
      </c>
    </row>
    <row r="547" spans="46:47" x14ac:dyDescent="0.2">
      <c r="AU547" s="41">
        <v>0</v>
      </c>
    </row>
    <row r="549" spans="46:47" x14ac:dyDescent="0.2">
      <c r="AT549" s="42" t="s">
        <v>956</v>
      </c>
      <c r="AU549" s="41">
        <v>416.28158858286344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2024-03-15T20:17:02Z</cp:lastPrinted>
  <dcterms:created xsi:type="dcterms:W3CDTF">2005-12-16T21:24:51Z</dcterms:created>
  <dcterms:modified xsi:type="dcterms:W3CDTF">2024-04-18T16:24:25Z</dcterms:modified>
</cp:coreProperties>
</file>