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8_{831F1735-6FFD-4EE0-86AE-1ECF92776F59}" xr6:coauthVersionLast="47" xr6:coauthVersionMax="47" xr10:uidLastSave="{00000000-0000-0000-0000-000000000000}"/>
  <bookViews>
    <workbookView xWindow="-120" yWindow="-120" windowWidth="20730" windowHeight="11160" xr2:uid="{48F19341-3D4F-4604-AD76-53FB46CCF283}"/>
  </bookViews>
  <sheets>
    <sheet name="Cx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99" i="1" l="1"/>
  <c r="AU196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AW191" i="1"/>
  <c r="AV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Q191" i="1"/>
  <c r="P191" i="1"/>
  <c r="O191" i="1"/>
  <c r="N191" i="1"/>
  <c r="M191" i="1"/>
  <c r="L191" i="1"/>
  <c r="K191" i="1"/>
  <c r="J191" i="1"/>
  <c r="I191" i="1"/>
  <c r="H191" i="1"/>
  <c r="AU189" i="1"/>
  <c r="R189" i="1"/>
  <c r="R191" i="1" s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191" i="1" s="1"/>
  <c r="AU198" i="1" s="1"/>
  <c r="AU4" i="1"/>
  <c r="AU3" i="1"/>
</calcChain>
</file>

<file path=xl/sharedStrings.xml><?xml version="1.0" encoding="utf-8"?>
<sst xmlns="http://schemas.openxmlformats.org/spreadsheetml/2006/main" count="1868" uniqueCount="327">
  <si>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</si>
  <si>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</si>
  <si>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</si>
  <si>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</si>
  <si>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</si>
  <si>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</si>
  <si>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</si>
  <si>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</si>
  <si>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</si>
  <si>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</si>
  <si>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</si>
  <si>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</si>
  <si>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</si>
  <si>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</si>
  <si>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</si>
  <si>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</si>
  <si>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</si>
  <si>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</si>
  <si>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</si>
  <si>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</si>
  <si>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</si>
  <si>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</si>
  <si>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</si>
  <si>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</si>
  <si>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</si>
  <si>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</si>
  <si>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</si>
  <si>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</si>
  <si>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</si>
  <si>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</si>
  <si>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</si>
  <si>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</si>
  <si>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</si>
  <si>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</si>
  <si>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</si>
  <si>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</si>
  <si>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</si>
  <si>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</si>
  <si>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</si>
  <si>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</si>
  <si>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</si>
  <si>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</si>
  <si>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</si>
  <si>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</si>
  <si>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</si>
  <si>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</si>
  <si>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</si>
  <si>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</si>
  <si>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</si>
  <si>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</si>
  <si>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</si>
  <si>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</si>
  <si>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</si>
  <si>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</si>
  <si>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</si>
  <si>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</si>
  <si>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</si>
  <si>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</si>
  <si>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</si>
  <si>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</si>
  <si>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</si>
  <si>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</si>
  <si>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</si>
  <si>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</si>
  <si>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</si>
  <si>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</si>
  <si>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</si>
  <si>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</si>
  <si>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</si>
  <si>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</si>
  <si>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</si>
  <si>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</si>
  <si>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Patrimonio</t>
  </si>
  <si>
    <t>MXMACCB 05U</t>
  </si>
  <si>
    <t>10110</t>
  </si>
  <si>
    <t>Formal</t>
  </si>
  <si>
    <t>BCN</t>
  </si>
  <si>
    <t>MEXICALI</t>
  </si>
  <si>
    <t>Al Corriente</t>
  </si>
  <si>
    <t>UDIS</t>
  </si>
  <si>
    <t>No</t>
  </si>
  <si>
    <t>10116</t>
  </si>
  <si>
    <t>Morosidad</t>
  </si>
  <si>
    <t>10223</t>
  </si>
  <si>
    <t>EM</t>
  </si>
  <si>
    <t>TULTITLAN</t>
  </si>
  <si>
    <t>10243</t>
  </si>
  <si>
    <t>TIJUANA</t>
  </si>
  <si>
    <t>10471</t>
  </si>
  <si>
    <t>JAL</t>
  </si>
  <si>
    <t>ZAPOPAN</t>
  </si>
  <si>
    <t>Proceso Judicial</t>
  </si>
  <si>
    <t>10536</t>
  </si>
  <si>
    <t>NL</t>
  </si>
  <si>
    <t>APODACA</t>
  </si>
  <si>
    <t>10557</t>
  </si>
  <si>
    <t>10564</t>
  </si>
  <si>
    <t>10567</t>
  </si>
  <si>
    <t>10605</t>
  </si>
  <si>
    <t>22170</t>
  </si>
  <si>
    <t>10607</t>
  </si>
  <si>
    <t>10685</t>
  </si>
  <si>
    <t>10691</t>
  </si>
  <si>
    <t>10695</t>
  </si>
  <si>
    <t>10861</t>
  </si>
  <si>
    <t>Liquidado</t>
  </si>
  <si>
    <t>DF</t>
  </si>
  <si>
    <t>MEXICO</t>
  </si>
  <si>
    <t>10921</t>
  </si>
  <si>
    <t>10996</t>
  </si>
  <si>
    <t>11007</t>
  </si>
  <si>
    <t>QR</t>
  </si>
  <si>
    <t>CANC?N</t>
  </si>
  <si>
    <t>11008</t>
  </si>
  <si>
    <t>11009</t>
  </si>
  <si>
    <t>11022</t>
  </si>
  <si>
    <t>IXTAPALUCA</t>
  </si>
  <si>
    <t>11023</t>
  </si>
  <si>
    <t>11054</t>
  </si>
  <si>
    <t>GUADALAJARA</t>
  </si>
  <si>
    <t>11101</t>
  </si>
  <si>
    <t>11198</t>
  </si>
  <si>
    <t>CUAUTITLAN IZCALLI</t>
  </si>
  <si>
    <t>11200</t>
  </si>
  <si>
    <t>11205</t>
  </si>
  <si>
    <t>11223</t>
  </si>
  <si>
    <t>TLAQUEPAQUE</t>
  </si>
  <si>
    <t>11235</t>
  </si>
  <si>
    <t>11254</t>
  </si>
  <si>
    <t>11519</t>
  </si>
  <si>
    <t>11570</t>
  </si>
  <si>
    <t>11983</t>
  </si>
  <si>
    <t>12027</t>
  </si>
  <si>
    <t>BENITO JUAREZ</t>
  </si>
  <si>
    <t>12047</t>
  </si>
  <si>
    <t>66632</t>
  </si>
  <si>
    <t>12123</t>
  </si>
  <si>
    <t>12533</t>
  </si>
  <si>
    <t>12602</t>
  </si>
  <si>
    <t>12605</t>
  </si>
  <si>
    <t>12606</t>
  </si>
  <si>
    <t>12656</t>
  </si>
  <si>
    <t>54760</t>
  </si>
  <si>
    <t>12682</t>
  </si>
  <si>
    <t>12719</t>
  </si>
  <si>
    <t>12748</t>
  </si>
  <si>
    <t>TECAMAC</t>
  </si>
  <si>
    <t>12767</t>
  </si>
  <si>
    <t>12768</t>
  </si>
  <si>
    <t>12785</t>
  </si>
  <si>
    <t>12793</t>
  </si>
  <si>
    <t>12795</t>
  </si>
  <si>
    <t>12804</t>
  </si>
  <si>
    <t>12854</t>
  </si>
  <si>
    <t>12868</t>
  </si>
  <si>
    <t>12876</t>
  </si>
  <si>
    <t>12881</t>
  </si>
  <si>
    <t>12885</t>
  </si>
  <si>
    <t>12886</t>
  </si>
  <si>
    <t>12893</t>
  </si>
  <si>
    <t>12897</t>
  </si>
  <si>
    <t>12898</t>
  </si>
  <si>
    <t>12906</t>
  </si>
  <si>
    <t>12910</t>
  </si>
  <si>
    <t>12913</t>
  </si>
  <si>
    <t>12926</t>
  </si>
  <si>
    <t>12951</t>
  </si>
  <si>
    <t>12964</t>
  </si>
  <si>
    <t>GENERAL ESCOBEDO</t>
  </si>
  <si>
    <t>13024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</si>
  <si>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</si>
  <si>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</si>
  <si>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</si>
  <si>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</si>
  <si>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</si>
  <si>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</si>
  <si>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</si>
  <si>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</si>
  <si>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0</t>
  </si>
  <si>
    <t>3000000184358</t>
  </si>
  <si>
    <t>GTO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</si>
  <si>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</si>
  <si>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</si>
  <si>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</si>
  <si>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</si>
  <si>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</si>
  <si>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</si>
  <si>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</si>
  <si>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</si>
  <si>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</si>
  <si>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5388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</si>
  <si>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</si>
  <si>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</si>
  <si>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</si>
  <si>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</si>
  <si>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</si>
  <si>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</si>
  <si>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</si>
  <si>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</si>
  <si>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5857</t>
  </si>
  <si>
    <t>ECATEPEC</t>
  </si>
  <si>
    <t>5860</t>
  </si>
  <si>
    <t>5864</t>
  </si>
  <si>
    <t>5865</t>
  </si>
  <si>
    <t>5990</t>
  </si>
  <si>
    <t>6001</t>
  </si>
  <si>
    <t>6004</t>
  </si>
  <si>
    <t>6010</t>
  </si>
  <si>
    <t>6012</t>
  </si>
  <si>
    <t>6027</t>
  </si>
  <si>
    <t>6029</t>
  </si>
  <si>
    <t>6034</t>
  </si>
  <si>
    <t>6037</t>
  </si>
  <si>
    <t>6052</t>
  </si>
  <si>
    <t>6115</t>
  </si>
  <si>
    <t>6135</t>
  </si>
  <si>
    <t>6137</t>
  </si>
  <si>
    <t>6150</t>
  </si>
  <si>
    <t>6181</t>
  </si>
  <si>
    <t>6193</t>
  </si>
  <si>
    <t>6224</t>
  </si>
  <si>
    <t>6225</t>
  </si>
  <si>
    <t>6231</t>
  </si>
  <si>
    <t>6374</t>
  </si>
  <si>
    <t>6391</t>
  </si>
  <si>
    <t>6507</t>
  </si>
  <si>
    <t>6785</t>
  </si>
  <si>
    <t>6932</t>
  </si>
  <si>
    <t>7137</t>
  </si>
  <si>
    <t>7723</t>
  </si>
  <si>
    <t>7849</t>
  </si>
  <si>
    <t>PUE</t>
  </si>
  <si>
    <t>PUEBLA</t>
  </si>
  <si>
    <t>72310</t>
  </si>
  <si>
    <t>7850</t>
  </si>
  <si>
    <t>7914</t>
  </si>
  <si>
    <t>SIN</t>
  </si>
  <si>
    <t>CULIACAN</t>
  </si>
  <si>
    <t>7937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</si>
  <si>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</si>
  <si>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</si>
  <si>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</si>
  <si>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</si>
  <si>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</si>
  <si>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</si>
  <si>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</si>
  <si>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</si>
  <si>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</si>
  <si>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8172</t>
  </si>
  <si>
    <t>8174</t>
  </si>
  <si>
    <t>8175</t>
  </si>
  <si>
    <t>8188</t>
  </si>
  <si>
    <t>8190</t>
  </si>
  <si>
    <t>8191</t>
  </si>
  <si>
    <t>8193</t>
  </si>
  <si>
    <t>8195</t>
  </si>
  <si>
    <t>8224</t>
  </si>
  <si>
    <t>8256</t>
  </si>
  <si>
    <t>8315</t>
  </si>
  <si>
    <t>8316</t>
  </si>
  <si>
    <t>8320</t>
  </si>
  <si>
    <t>8323</t>
  </si>
  <si>
    <t>8326</t>
  </si>
  <si>
    <t>8327</t>
  </si>
  <si>
    <t>8333</t>
  </si>
  <si>
    <t>8335</t>
  </si>
  <si>
    <t>8336</t>
  </si>
  <si>
    <t>8345</t>
  </si>
  <si>
    <t>Inmuebles Recuperados</t>
  </si>
  <si>
    <t>8484</t>
  </si>
  <si>
    <t>JUAREZ</t>
  </si>
  <si>
    <t>8542</t>
  </si>
  <si>
    <t>8623</t>
  </si>
  <si>
    <t>8630</t>
  </si>
  <si>
    <t>8635</t>
  </si>
  <si>
    <t>8690</t>
  </si>
  <si>
    <t>8712</t>
  </si>
  <si>
    <t>8757</t>
  </si>
  <si>
    <t>8770</t>
  </si>
  <si>
    <t>8968</t>
  </si>
  <si>
    <t>9034</t>
  </si>
  <si>
    <t>9122</t>
  </si>
  <si>
    <t>9132</t>
  </si>
  <si>
    <t>9147</t>
  </si>
  <si>
    <t>MAZATLAN</t>
  </si>
  <si>
    <t>9337</t>
  </si>
  <si>
    <t>56530</t>
  </si>
  <si>
    <t>9367</t>
  </si>
  <si>
    <t>9426</t>
  </si>
  <si>
    <t>9439</t>
  </si>
  <si>
    <t>9445</t>
  </si>
  <si>
    <t>9485</t>
  </si>
  <si>
    <t>9487</t>
  </si>
  <si>
    <t>9652</t>
  </si>
  <si>
    <t>9653</t>
  </si>
  <si>
    <t>9659</t>
  </si>
  <si>
    <t>9661</t>
  </si>
  <si>
    <t>9707</t>
  </si>
  <si>
    <t>9715</t>
  </si>
  <si>
    <t>9721</t>
  </si>
  <si>
    <t>9725</t>
  </si>
  <si>
    <t>9727</t>
  </si>
  <si>
    <t>9728</t>
  </si>
  <si>
    <t>9732</t>
  </si>
  <si>
    <t>9745</t>
  </si>
  <si>
    <t>9751</t>
  </si>
  <si>
    <t>9754</t>
  </si>
  <si>
    <t>9755</t>
  </si>
  <si>
    <t>9758</t>
  </si>
  <si>
    <t>9806</t>
  </si>
  <si>
    <t>9808</t>
  </si>
  <si>
    <t>9917</t>
  </si>
  <si>
    <t>9920</t>
  </si>
  <si>
    <t>9938</t>
  </si>
  <si>
    <t>VENTA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</si>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</sst>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left" wrapText="1"/>
    </xf>
    <xf numFmtId="49" fontId="5" fillId="5" borderId="2" xfId="2" applyNumberFormat="1" applyFont="1" applyFill="1" applyBorder="1" applyAlignment="1">
      <alignment horizontal="center" wrapText="1"/>
    </xf>
    <xf numFmtId="164" fontId="5" fillId="5" borderId="2" xfId="2" applyNumberFormat="1" applyFont="1" applyFill="1" applyBorder="1" applyAlignment="1">
      <alignment horizontal="center" wrapText="1"/>
    </xf>
    <xf numFmtId="49" fontId="5" fillId="5" borderId="2" xfId="2" applyNumberFormat="1" applyFont="1" applyFill="1" applyBorder="1" applyAlignment="1">
      <alignment horizontal="left" wrapText="1"/>
    </xf>
    <xf numFmtId="0" fontId="5" fillId="5" borderId="2" xfId="2" applyFont="1" applyFill="1" applyBorder="1" applyAlignment="1">
      <alignment horizontal="center" wrapText="1"/>
    </xf>
    <xf numFmtId="4" fontId="5" fillId="5" borderId="2" xfId="2" applyNumberFormat="1" applyFont="1" applyFill="1" applyBorder="1" applyAlignment="1">
      <alignment horizontal="right" wrapText="1"/>
    </xf>
    <xf numFmtId="1" fontId="5" fillId="5" borderId="2" xfId="2" applyNumberFormat="1" applyFont="1" applyFill="1" applyBorder="1" applyAlignment="1">
      <alignment horizontal="right" wrapText="1"/>
    </xf>
    <xf numFmtId="0" fontId="5" fillId="5" borderId="2" xfId="2" applyFont="1" applyFill="1" applyBorder="1" applyAlignment="1">
      <alignment horizontal="right" wrapText="1"/>
    </xf>
    <xf numFmtId="164" fontId="5" fillId="5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left" wrapText="1"/>
    </xf>
    <xf numFmtId="49" fontId="5" fillId="2" borderId="2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right" wrapText="1"/>
    </xf>
    <xf numFmtId="1" fontId="5" fillId="2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164" fontId="5" fillId="2" borderId="2" xfId="2" applyNumberFormat="1" applyFont="1" applyFill="1" applyBorder="1" applyAlignment="1">
      <alignment horizontal="right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5" fillId="2" borderId="2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0" fontId="2" fillId="0" borderId="0" xfId="2"/>
    <xf numFmtId="43" fontId="2" fillId="0" borderId="0" xfId="2" applyNumberFormat="1"/>
    <xf numFmtId="0" fontId="2" fillId="0" borderId="0" xfId="2" applyAlignment="1">
      <alignment horizontal="right"/>
    </xf>
    <xf numFmtId="43" fontId="2" fillId="0" borderId="0" xfId="1" applyFont="1"/>
  </cellXfs>
  <cellStyles count="3">
    <cellStyle name="Millares" xfId="1" builtinId="3"/>
    <cellStyle name="Normal" xfId="0" builtinId="0"/>
    <cellStyle name="Normal 10 2" xfId="2" xr:uid="{D8B75928-2826-49A1-9540-6615ED3EE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5U\REPORTES%20COBRANZA%20CONSOLIDADO\2023\04%20CONSOLIDADO%20MXMACCB%2005U%20AL%2030%20DE%20ABRIL%202023.xlsx" TargetMode="External"/><Relationship Id="rId1" Type="http://schemas.openxmlformats.org/officeDocument/2006/relationships/externalLinkPath" Target="/.shortcut-targets-by-id/1krhnBA0-4gyRSt9JS2emQsYhn-S53buh/Master%20Servicing/BURSAS/MXMACCB%2005U/REPORTES%20COBRANZA%20CONSOLIDADO/2023/04%20CONSOLIDADO%20MXMACCB%2005U%20AL%2030%20DE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COBRANZA N"/>
      <sheetName val="CONSOLIDADO"/>
      <sheetName val="REP MES PASADO"/>
      <sheetName val="COMISION ADMON MAESTRA"/>
      <sheetName val="EVENTOS RELEVANTES "/>
      <sheetName val="GASTOS Y COMISIONES DE COBRANZA"/>
      <sheetName val="GASTOS AUTORIZADOS"/>
      <sheetName val="REESTRUCTURAS"/>
      <sheetName val="CPR"/>
      <sheetName val="RCV "/>
      <sheetName val="CxC"/>
      <sheetName val="CONSOLIDADO 1.1"/>
      <sheetName val="CONSOLIDADO 1"/>
    </sheetNames>
    <sheetDataSet>
      <sheetData sheetId="0">
        <row r="34">
          <cell r="C34">
            <v>2185.9809173051026</v>
          </cell>
        </row>
        <row r="35">
          <cell r="C35">
            <v>176806.80963711598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87B1-4F21-40C0-B6E7-33D4B9236649}">
  <dimension ref="A1:BT199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2.75" x14ac:dyDescent="0.2"/>
  <cols>
    <col min="1" max="1" width="6.140625" style="39" customWidth="1"/>
    <col min="2" max="2" width="11.140625" style="39" customWidth="1"/>
    <col min="3" max="3" width="12.28515625" style="39" customWidth="1"/>
    <col min="4" max="4" width="11.5703125" style="39" customWidth="1"/>
    <col min="5" max="6" width="8" style="39" customWidth="1"/>
    <col min="7" max="7" width="10.1406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9" width="10.85546875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2" style="39" customWidth="1"/>
    <col min="48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3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45047</v>
      </c>
      <c r="E3" s="8" t="s">
        <v>74</v>
      </c>
      <c r="F3" s="9">
        <v>0</v>
      </c>
      <c r="G3" s="9">
        <v>0</v>
      </c>
      <c r="H3" s="10">
        <v>5190.8</v>
      </c>
      <c r="I3" s="10">
        <v>0</v>
      </c>
      <c r="J3" s="10">
        <v>0</v>
      </c>
      <c r="K3" s="10">
        <v>5190.8</v>
      </c>
      <c r="L3" s="10">
        <v>469.41</v>
      </c>
      <c r="M3" s="10">
        <v>0</v>
      </c>
      <c r="N3" s="10">
        <v>0</v>
      </c>
      <c r="O3" s="10">
        <v>0</v>
      </c>
      <c r="P3" s="10">
        <v>469.41</v>
      </c>
      <c r="Q3" s="10">
        <v>0</v>
      </c>
      <c r="R3" s="10">
        <v>0</v>
      </c>
      <c r="S3" s="10">
        <v>4721.3900000000003</v>
      </c>
      <c r="T3" s="10">
        <v>0</v>
      </c>
      <c r="U3" s="10">
        <v>43.95</v>
      </c>
      <c r="V3" s="10">
        <v>0</v>
      </c>
      <c r="W3" s="10">
        <v>0</v>
      </c>
      <c r="X3" s="10">
        <v>43.95</v>
      </c>
      <c r="Y3" s="10">
        <v>0</v>
      </c>
      <c r="Z3" s="10">
        <v>0</v>
      </c>
      <c r="AA3" s="10">
        <v>0</v>
      </c>
      <c r="AB3" s="10">
        <v>65.03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30.66</v>
      </c>
      <c r="AI3" s="10">
        <v>35.14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0.95099999999999996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645.14100000000008</v>
      </c>
      <c r="AV3" s="10">
        <v>0</v>
      </c>
      <c r="AW3" s="10">
        <v>0</v>
      </c>
      <c r="AX3" s="11">
        <v>54</v>
      </c>
      <c r="AY3" s="11">
        <v>300</v>
      </c>
      <c r="AZ3" s="10">
        <v>199602.06</v>
      </c>
      <c r="BA3" s="10">
        <v>55800</v>
      </c>
      <c r="BB3" s="12">
        <v>90</v>
      </c>
      <c r="BC3" s="12">
        <v>7.6151451612903198</v>
      </c>
      <c r="BD3" s="12">
        <v>10.16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36745.931539570003</v>
      </c>
      <c r="BN3" s="6" t="s">
        <v>80</v>
      </c>
      <c r="BO3" s="12"/>
      <c r="BP3" s="13">
        <v>37609</v>
      </c>
      <c r="BQ3" s="13">
        <v>46721</v>
      </c>
      <c r="BR3" s="12">
        <v>0</v>
      </c>
      <c r="BS3" s="12">
        <v>65.03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45047</v>
      </c>
      <c r="E4" s="17" t="s">
        <v>81</v>
      </c>
      <c r="F4" s="18">
        <v>1</v>
      </c>
      <c r="G4" s="18">
        <v>0</v>
      </c>
      <c r="H4" s="19">
        <v>22742.41</v>
      </c>
      <c r="I4" s="19">
        <v>0</v>
      </c>
      <c r="J4" s="19">
        <v>0</v>
      </c>
      <c r="K4" s="19">
        <v>22742.41</v>
      </c>
      <c r="L4" s="19">
        <v>320.85000000000002</v>
      </c>
      <c r="M4" s="19">
        <v>0</v>
      </c>
      <c r="N4" s="19">
        <v>0</v>
      </c>
      <c r="O4" s="19">
        <v>0</v>
      </c>
      <c r="P4" s="19">
        <v>0</v>
      </c>
      <c r="Q4" s="19">
        <v>5.59</v>
      </c>
      <c r="R4" s="19">
        <v>0</v>
      </c>
      <c r="S4" s="19">
        <v>22736.82</v>
      </c>
      <c r="T4" s="19">
        <v>0</v>
      </c>
      <c r="U4" s="19">
        <v>192.51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192.51</v>
      </c>
      <c r="AB4" s="19">
        <v>0</v>
      </c>
      <c r="AC4" s="19">
        <v>0</v>
      </c>
      <c r="AD4" s="19">
        <v>0</v>
      </c>
      <c r="AE4" s="19">
        <v>0</v>
      </c>
      <c r="AF4" s="19">
        <v>28.98</v>
      </c>
      <c r="AG4" s="19">
        <v>0</v>
      </c>
      <c r="AH4" s="19">
        <v>0</v>
      </c>
      <c r="AI4" s="19">
        <v>0.18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5.7690849999999996</v>
      </c>
      <c r="AT4" s="19">
        <v>28.98</v>
      </c>
      <c r="AU4" s="19">
        <f t="shared" si="0"/>
        <v>9.1499999999911097E-4</v>
      </c>
      <c r="AV4" s="19">
        <v>320.85000000000002</v>
      </c>
      <c r="AW4" s="19">
        <v>192.51</v>
      </c>
      <c r="AX4" s="20">
        <v>54</v>
      </c>
      <c r="AY4" s="20">
        <v>300</v>
      </c>
      <c r="AZ4" s="19">
        <v>199602.06</v>
      </c>
      <c r="BA4" s="19">
        <v>55800</v>
      </c>
      <c r="BB4" s="21">
        <v>90</v>
      </c>
      <c r="BC4" s="21">
        <v>36.672290322580601</v>
      </c>
      <c r="BD4" s="21">
        <v>10.16</v>
      </c>
      <c r="BE4" s="21"/>
      <c r="BF4" s="17" t="s">
        <v>75</v>
      </c>
      <c r="BG4" s="14"/>
      <c r="BH4" s="17" t="s">
        <v>76</v>
      </c>
      <c r="BI4" s="17" t="s">
        <v>77</v>
      </c>
      <c r="BJ4" s="17"/>
      <c r="BK4" s="17" t="s">
        <v>82</v>
      </c>
      <c r="BL4" s="15" t="s">
        <v>79</v>
      </c>
      <c r="BM4" s="21">
        <v>176957.55511566001</v>
      </c>
      <c r="BN4" s="15" t="s">
        <v>80</v>
      </c>
      <c r="BO4" s="21"/>
      <c r="BP4" s="22">
        <v>37609</v>
      </c>
      <c r="BQ4" s="22">
        <v>46721</v>
      </c>
      <c r="BR4" s="21">
        <v>130.65</v>
      </c>
      <c r="BS4" s="21">
        <v>65.03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45047</v>
      </c>
      <c r="E5" s="8" t="s">
        <v>83</v>
      </c>
      <c r="F5" s="9">
        <v>1</v>
      </c>
      <c r="G5" s="9">
        <v>4</v>
      </c>
      <c r="H5" s="10">
        <v>38635.129999999997</v>
      </c>
      <c r="I5" s="10">
        <v>2143.25</v>
      </c>
      <c r="J5" s="10">
        <v>0</v>
      </c>
      <c r="K5" s="10">
        <v>40778.379999999997</v>
      </c>
      <c r="L5" s="10">
        <v>547.51</v>
      </c>
      <c r="M5" s="10">
        <v>0</v>
      </c>
      <c r="N5" s="10">
        <v>0</v>
      </c>
      <c r="O5" s="10">
        <v>2143.11</v>
      </c>
      <c r="P5" s="10">
        <v>0</v>
      </c>
      <c r="Q5" s="10">
        <v>0</v>
      </c>
      <c r="R5" s="10">
        <v>0</v>
      </c>
      <c r="S5" s="10">
        <v>38635.269999999997</v>
      </c>
      <c r="T5" s="10">
        <v>1389.99</v>
      </c>
      <c r="U5" s="10">
        <v>335.8</v>
      </c>
      <c r="V5" s="10">
        <v>0</v>
      </c>
      <c r="W5" s="10">
        <v>1389.99</v>
      </c>
      <c r="X5" s="10">
        <v>0</v>
      </c>
      <c r="Y5" s="10">
        <v>0</v>
      </c>
      <c r="Z5" s="10">
        <v>0</v>
      </c>
      <c r="AA5" s="10">
        <v>335.8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400</v>
      </c>
      <c r="AK5" s="10">
        <v>0</v>
      </c>
      <c r="AL5" s="10">
        <v>0</v>
      </c>
      <c r="AM5" s="10">
        <v>92.16</v>
      </c>
      <c r="AN5" s="10">
        <v>0</v>
      </c>
      <c r="AO5" s="10">
        <v>208.4</v>
      </c>
      <c r="AP5" s="10">
        <v>236.57</v>
      </c>
      <c r="AQ5" s="10">
        <v>6.0000000000000001E-3</v>
      </c>
      <c r="AR5" s="10">
        <v>0</v>
      </c>
      <c r="AS5" s="10">
        <v>0</v>
      </c>
      <c r="AT5" s="10">
        <v>0</v>
      </c>
      <c r="AU5" s="10">
        <f t="shared" si="0"/>
        <v>4470.2359999999999</v>
      </c>
      <c r="AV5" s="10">
        <v>547.65</v>
      </c>
      <c r="AW5" s="10">
        <v>335.8</v>
      </c>
      <c r="AX5" s="11">
        <v>55</v>
      </c>
      <c r="AY5" s="11">
        <v>300</v>
      </c>
      <c r="AZ5" s="10">
        <v>337570.01</v>
      </c>
      <c r="BA5" s="10">
        <v>94050</v>
      </c>
      <c r="BB5" s="12">
        <v>90</v>
      </c>
      <c r="BC5" s="12">
        <v>36.971550239234404</v>
      </c>
      <c r="BD5" s="12">
        <v>10.43</v>
      </c>
      <c r="BE5" s="12"/>
      <c r="BF5" s="8" t="s">
        <v>75</v>
      </c>
      <c r="BG5" s="5"/>
      <c r="BH5" s="8" t="s">
        <v>84</v>
      </c>
      <c r="BI5" s="8" t="s">
        <v>85</v>
      </c>
      <c r="BJ5" s="8"/>
      <c r="BK5" s="8" t="s">
        <v>82</v>
      </c>
      <c r="BL5" s="6" t="s">
        <v>79</v>
      </c>
      <c r="BM5" s="12">
        <v>300693.01337801002</v>
      </c>
      <c r="BN5" s="6" t="s">
        <v>80</v>
      </c>
      <c r="BO5" s="12"/>
      <c r="BP5" s="13">
        <v>37631</v>
      </c>
      <c r="BQ5" s="13">
        <v>46753</v>
      </c>
      <c r="BR5" s="12">
        <v>241.2</v>
      </c>
      <c r="BS5" s="12">
        <v>100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45047</v>
      </c>
      <c r="E6" s="17" t="s">
        <v>86</v>
      </c>
      <c r="F6" s="18">
        <v>0</v>
      </c>
      <c r="G6" s="18">
        <v>0</v>
      </c>
      <c r="H6" s="19">
        <v>35397.120000000003</v>
      </c>
      <c r="I6" s="19">
        <v>0</v>
      </c>
      <c r="J6" s="19">
        <v>0</v>
      </c>
      <c r="K6" s="19">
        <v>35397.120000000003</v>
      </c>
      <c r="L6" s="19">
        <v>487.11</v>
      </c>
      <c r="M6" s="19">
        <v>0</v>
      </c>
      <c r="N6" s="19">
        <v>0</v>
      </c>
      <c r="O6" s="19">
        <v>0</v>
      </c>
      <c r="P6" s="19">
        <v>487.11</v>
      </c>
      <c r="Q6" s="19">
        <v>0</v>
      </c>
      <c r="R6" s="19">
        <v>0</v>
      </c>
      <c r="S6" s="19">
        <v>34910.01</v>
      </c>
      <c r="T6" s="19">
        <v>0</v>
      </c>
      <c r="U6" s="19">
        <v>296.45</v>
      </c>
      <c r="V6" s="19">
        <v>0</v>
      </c>
      <c r="W6" s="19">
        <v>0</v>
      </c>
      <c r="X6" s="19">
        <v>296.45</v>
      </c>
      <c r="Y6" s="19">
        <v>0</v>
      </c>
      <c r="Z6" s="19">
        <v>0</v>
      </c>
      <c r="AA6" s="19">
        <v>0</v>
      </c>
      <c r="AB6" s="19">
        <v>110.87</v>
      </c>
      <c r="AC6" s="19">
        <v>84.5</v>
      </c>
      <c r="AD6" s="19">
        <v>0</v>
      </c>
      <c r="AE6" s="19">
        <v>0</v>
      </c>
      <c r="AF6" s="19">
        <v>0</v>
      </c>
      <c r="AG6" s="19">
        <v>0</v>
      </c>
      <c r="AH6" s="19">
        <v>47.41</v>
      </c>
      <c r="AI6" s="19">
        <v>54.13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983.69841499999995</v>
      </c>
      <c r="AT6" s="19">
        <v>84.44</v>
      </c>
      <c r="AU6" s="19">
        <f t="shared" si="0"/>
        <v>12.331585000000075</v>
      </c>
      <c r="AV6" s="19">
        <v>0</v>
      </c>
      <c r="AW6" s="19">
        <v>0</v>
      </c>
      <c r="AX6" s="20">
        <v>55</v>
      </c>
      <c r="AY6" s="20">
        <v>300</v>
      </c>
      <c r="AZ6" s="19">
        <v>460018.9</v>
      </c>
      <c r="BA6" s="19">
        <v>85895</v>
      </c>
      <c r="BB6" s="21">
        <v>60.34</v>
      </c>
      <c r="BC6" s="21">
        <v>24.523779072122899</v>
      </c>
      <c r="BD6" s="21">
        <v>10.050000000000001</v>
      </c>
      <c r="BE6" s="21"/>
      <c r="BF6" s="17" t="s">
        <v>75</v>
      </c>
      <c r="BG6" s="14"/>
      <c r="BH6" s="17" t="s">
        <v>76</v>
      </c>
      <c r="BI6" s="17" t="s">
        <v>87</v>
      </c>
      <c r="BJ6" s="17"/>
      <c r="BK6" s="17" t="s">
        <v>78</v>
      </c>
      <c r="BL6" s="15" t="s">
        <v>79</v>
      </c>
      <c r="BM6" s="21">
        <v>271699.82515862997</v>
      </c>
      <c r="BN6" s="15" t="s">
        <v>80</v>
      </c>
      <c r="BO6" s="21"/>
      <c r="BP6" s="22">
        <v>37635</v>
      </c>
      <c r="BQ6" s="22">
        <v>46753</v>
      </c>
      <c r="BR6" s="21">
        <v>0</v>
      </c>
      <c r="BS6" s="21">
        <v>110.87</v>
      </c>
      <c r="BT6" s="21">
        <v>84.5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45047</v>
      </c>
      <c r="E7" s="8" t="s">
        <v>88</v>
      </c>
      <c r="F7" s="9">
        <v>163</v>
      </c>
      <c r="G7" s="9">
        <v>162</v>
      </c>
      <c r="H7" s="10">
        <v>52583.32</v>
      </c>
      <c r="I7" s="10">
        <v>60758.25</v>
      </c>
      <c r="J7" s="10">
        <v>0</v>
      </c>
      <c r="K7" s="10">
        <v>113341.57</v>
      </c>
      <c r="L7" s="10">
        <v>700.86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113341.57</v>
      </c>
      <c r="T7" s="10">
        <v>126777</v>
      </c>
      <c r="U7" s="10">
        <v>457.47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127234.47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61459.11</v>
      </c>
      <c r="AW7" s="10">
        <v>127234.47</v>
      </c>
      <c r="AX7" s="11">
        <v>57</v>
      </c>
      <c r="AY7" s="11">
        <v>300</v>
      </c>
      <c r="AZ7" s="10">
        <v>447000</v>
      </c>
      <c r="BA7" s="10">
        <v>123239.91</v>
      </c>
      <c r="BB7" s="12">
        <v>89.49</v>
      </c>
      <c r="BC7" s="12">
        <v>82.302373470574594</v>
      </c>
      <c r="BD7" s="12">
        <v>10.44</v>
      </c>
      <c r="BE7" s="12"/>
      <c r="BF7" s="8" t="s">
        <v>75</v>
      </c>
      <c r="BG7" s="5"/>
      <c r="BH7" s="8" t="s">
        <v>89</v>
      </c>
      <c r="BI7" s="8" t="s">
        <v>90</v>
      </c>
      <c r="BJ7" s="8"/>
      <c r="BK7" s="8" t="s">
        <v>91</v>
      </c>
      <c r="BL7" s="6" t="s">
        <v>79</v>
      </c>
      <c r="BM7" s="12">
        <v>882121.91151491005</v>
      </c>
      <c r="BN7" s="6" t="s">
        <v>80</v>
      </c>
      <c r="BO7" s="12"/>
      <c r="BP7" s="13">
        <v>37671</v>
      </c>
      <c r="BQ7" s="13">
        <v>46784</v>
      </c>
      <c r="BR7" s="12">
        <v>48848.28</v>
      </c>
      <c r="BS7" s="12">
        <v>114.42</v>
      </c>
      <c r="BT7" s="12">
        <v>29.81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45047</v>
      </c>
      <c r="E8" s="17" t="s">
        <v>92</v>
      </c>
      <c r="F8" s="18">
        <v>1</v>
      </c>
      <c r="G8" s="18">
        <v>0</v>
      </c>
      <c r="H8" s="19">
        <v>44159.72</v>
      </c>
      <c r="I8" s="19">
        <v>0</v>
      </c>
      <c r="J8" s="19">
        <v>0</v>
      </c>
      <c r="K8" s="19">
        <v>44159.72</v>
      </c>
      <c r="L8" s="19">
        <v>592.66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44159.72</v>
      </c>
      <c r="T8" s="19">
        <v>0</v>
      </c>
      <c r="U8" s="19">
        <v>384.19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384.19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0.12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0.119493</v>
      </c>
      <c r="AT8" s="19">
        <v>0</v>
      </c>
      <c r="AU8" s="19">
        <f t="shared" si="0"/>
        <v>5.0699999999999357E-4</v>
      </c>
      <c r="AV8" s="19">
        <v>592.66</v>
      </c>
      <c r="AW8" s="19">
        <v>384.19</v>
      </c>
      <c r="AX8" s="20">
        <v>56</v>
      </c>
      <c r="AY8" s="20">
        <v>300</v>
      </c>
      <c r="AZ8" s="19">
        <v>375000</v>
      </c>
      <c r="BA8" s="19">
        <v>103931.02</v>
      </c>
      <c r="BB8" s="21">
        <v>90</v>
      </c>
      <c r="BC8" s="21">
        <v>38.240506058730098</v>
      </c>
      <c r="BD8" s="21">
        <v>10.44</v>
      </c>
      <c r="BE8" s="21"/>
      <c r="BF8" s="17" t="s">
        <v>75</v>
      </c>
      <c r="BG8" s="14"/>
      <c r="BH8" s="17" t="s">
        <v>93</v>
      </c>
      <c r="BI8" s="17" t="s">
        <v>94</v>
      </c>
      <c r="BJ8" s="17"/>
      <c r="BK8" s="17" t="s">
        <v>82</v>
      </c>
      <c r="BL8" s="15" t="s">
        <v>79</v>
      </c>
      <c r="BM8" s="21">
        <v>343689.05087835999</v>
      </c>
      <c r="BN8" s="15" t="s">
        <v>80</v>
      </c>
      <c r="BO8" s="21"/>
      <c r="BP8" s="22">
        <v>37680</v>
      </c>
      <c r="BQ8" s="22">
        <v>46784</v>
      </c>
      <c r="BR8" s="21">
        <v>222.27</v>
      </c>
      <c r="BS8" s="21">
        <v>100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45047</v>
      </c>
      <c r="E9" s="8" t="s">
        <v>95</v>
      </c>
      <c r="F9" s="9">
        <v>0</v>
      </c>
      <c r="G9" s="9">
        <v>0</v>
      </c>
      <c r="H9" s="10">
        <v>35212.519999999997</v>
      </c>
      <c r="I9" s="10">
        <v>0</v>
      </c>
      <c r="J9" s="10">
        <v>0</v>
      </c>
      <c r="K9" s="10">
        <v>35212.519999999997</v>
      </c>
      <c r="L9" s="10">
        <v>466.56</v>
      </c>
      <c r="M9" s="10">
        <v>0</v>
      </c>
      <c r="N9" s="10">
        <v>0</v>
      </c>
      <c r="O9" s="10">
        <v>0</v>
      </c>
      <c r="P9" s="10">
        <v>466.56</v>
      </c>
      <c r="Q9" s="10">
        <v>0</v>
      </c>
      <c r="R9" s="10">
        <v>0</v>
      </c>
      <c r="S9" s="10">
        <v>34745.96</v>
      </c>
      <c r="T9" s="10">
        <v>0</v>
      </c>
      <c r="U9" s="10">
        <v>301.07</v>
      </c>
      <c r="V9" s="10">
        <v>0</v>
      </c>
      <c r="W9" s="10">
        <v>0</v>
      </c>
      <c r="X9" s="10">
        <v>301.07</v>
      </c>
      <c r="Y9" s="10">
        <v>0</v>
      </c>
      <c r="Z9" s="10">
        <v>0</v>
      </c>
      <c r="AA9" s="10">
        <v>0</v>
      </c>
      <c r="AB9" s="10">
        <v>96.15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45.78</v>
      </c>
      <c r="AI9" s="10">
        <v>52.05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6.9383E-2</v>
      </c>
      <c r="AT9" s="10">
        <v>0</v>
      </c>
      <c r="AU9" s="10">
        <f t="shared" si="0"/>
        <v>961.540617</v>
      </c>
      <c r="AV9" s="10">
        <v>0</v>
      </c>
      <c r="AW9" s="10">
        <v>0</v>
      </c>
      <c r="AX9" s="11">
        <v>57</v>
      </c>
      <c r="AY9" s="11">
        <v>300</v>
      </c>
      <c r="AZ9" s="10">
        <v>298858.5</v>
      </c>
      <c r="BA9" s="10">
        <v>82800</v>
      </c>
      <c r="BB9" s="12">
        <v>90</v>
      </c>
      <c r="BC9" s="12">
        <v>37.767347826086997</v>
      </c>
      <c r="BD9" s="12">
        <v>10.26</v>
      </c>
      <c r="BE9" s="12"/>
      <c r="BF9" s="8" t="s">
        <v>75</v>
      </c>
      <c r="BG9" s="5"/>
      <c r="BH9" s="8" t="s">
        <v>76</v>
      </c>
      <c r="BI9" s="8" t="s">
        <v>87</v>
      </c>
      <c r="BJ9" s="8"/>
      <c r="BK9" s="8" t="s">
        <v>78</v>
      </c>
      <c r="BL9" s="6" t="s">
        <v>79</v>
      </c>
      <c r="BM9" s="12">
        <v>270423.04648348002</v>
      </c>
      <c r="BN9" s="6" t="s">
        <v>80</v>
      </c>
      <c r="BO9" s="12"/>
      <c r="BP9" s="13">
        <v>37683</v>
      </c>
      <c r="BQ9" s="13">
        <v>46812</v>
      </c>
      <c r="BR9" s="12">
        <v>0</v>
      </c>
      <c r="BS9" s="12">
        <v>96.15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45047</v>
      </c>
      <c r="E10" s="17" t="s">
        <v>96</v>
      </c>
      <c r="F10" s="18">
        <v>0</v>
      </c>
      <c r="G10" s="18">
        <v>1</v>
      </c>
      <c r="H10" s="19">
        <v>35305.14</v>
      </c>
      <c r="I10" s="19">
        <v>461.82</v>
      </c>
      <c r="J10" s="19">
        <v>0.02</v>
      </c>
      <c r="K10" s="19">
        <v>35766.959999999999</v>
      </c>
      <c r="L10" s="19">
        <v>465.77</v>
      </c>
      <c r="M10" s="19">
        <v>0</v>
      </c>
      <c r="N10" s="19">
        <v>0</v>
      </c>
      <c r="O10" s="19">
        <v>461.82</v>
      </c>
      <c r="P10" s="19">
        <v>465.77</v>
      </c>
      <c r="Q10" s="19">
        <v>0</v>
      </c>
      <c r="R10" s="19">
        <v>0</v>
      </c>
      <c r="S10" s="19">
        <v>34839.370000000003</v>
      </c>
      <c r="T10" s="19">
        <v>305.81</v>
      </c>
      <c r="U10" s="19">
        <v>301.86</v>
      </c>
      <c r="V10" s="19">
        <v>0</v>
      </c>
      <c r="W10" s="19">
        <v>305.81</v>
      </c>
      <c r="X10" s="19">
        <v>301.86</v>
      </c>
      <c r="Y10" s="19">
        <v>0</v>
      </c>
      <c r="Z10" s="19">
        <v>0</v>
      </c>
      <c r="AA10" s="19">
        <v>0</v>
      </c>
      <c r="AB10" s="19">
        <v>96.15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45.78</v>
      </c>
      <c r="AI10" s="19">
        <v>52.05</v>
      </c>
      <c r="AJ10" s="19">
        <v>96.15</v>
      </c>
      <c r="AK10" s="19">
        <v>0</v>
      </c>
      <c r="AL10" s="19">
        <v>0</v>
      </c>
      <c r="AM10" s="19">
        <v>0</v>
      </c>
      <c r="AN10" s="19">
        <v>0</v>
      </c>
      <c r="AO10" s="19">
        <v>45.78</v>
      </c>
      <c r="AP10" s="19">
        <v>51.93</v>
      </c>
      <c r="AQ10" s="19">
        <v>0</v>
      </c>
      <c r="AR10" s="19">
        <v>0</v>
      </c>
      <c r="AS10" s="19">
        <v>954.91851799999995</v>
      </c>
      <c r="AT10" s="19">
        <v>0</v>
      </c>
      <c r="AU10" s="19">
        <f t="shared" si="0"/>
        <v>968.16148199999998</v>
      </c>
      <c r="AV10" s="19">
        <v>0</v>
      </c>
      <c r="AW10" s="19">
        <v>0</v>
      </c>
      <c r="AX10" s="20">
        <v>57</v>
      </c>
      <c r="AY10" s="20">
        <v>300</v>
      </c>
      <c r="AZ10" s="19">
        <v>298858.5</v>
      </c>
      <c r="BA10" s="19">
        <v>82800</v>
      </c>
      <c r="BB10" s="21">
        <v>90</v>
      </c>
      <c r="BC10" s="21">
        <v>37.868880434782596</v>
      </c>
      <c r="BD10" s="21">
        <v>10.26</v>
      </c>
      <c r="BE10" s="21"/>
      <c r="BF10" s="17" t="s">
        <v>75</v>
      </c>
      <c r="BG10" s="14"/>
      <c r="BH10" s="17" t="s">
        <v>76</v>
      </c>
      <c r="BI10" s="17" t="s">
        <v>87</v>
      </c>
      <c r="BJ10" s="17"/>
      <c r="BK10" s="17" t="s">
        <v>78</v>
      </c>
      <c r="BL10" s="15" t="s">
        <v>79</v>
      </c>
      <c r="BM10" s="21">
        <v>271150.04371631</v>
      </c>
      <c r="BN10" s="15" t="s">
        <v>80</v>
      </c>
      <c r="BO10" s="21"/>
      <c r="BP10" s="22">
        <v>37683</v>
      </c>
      <c r="BQ10" s="22">
        <v>46812</v>
      </c>
      <c r="BR10" s="21">
        <v>29.76</v>
      </c>
      <c r="BS10" s="21">
        <v>96.15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45047</v>
      </c>
      <c r="E11" s="8" t="s">
        <v>97</v>
      </c>
      <c r="F11" s="9">
        <v>99</v>
      </c>
      <c r="G11" s="9">
        <v>98</v>
      </c>
      <c r="H11" s="10">
        <v>35453.919999999998</v>
      </c>
      <c r="I11" s="10">
        <v>30740.55</v>
      </c>
      <c r="J11" s="10">
        <v>0</v>
      </c>
      <c r="K11" s="10">
        <v>66194.47</v>
      </c>
      <c r="L11" s="10">
        <v>464.5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66194.47</v>
      </c>
      <c r="T11" s="10">
        <v>44457.48</v>
      </c>
      <c r="U11" s="10">
        <v>303.13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44760.61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31205.05</v>
      </c>
      <c r="AW11" s="10">
        <v>44760.61</v>
      </c>
      <c r="AX11" s="11">
        <v>57</v>
      </c>
      <c r="AY11" s="11">
        <v>300</v>
      </c>
      <c r="AZ11" s="10">
        <v>298858.5</v>
      </c>
      <c r="BA11" s="10">
        <v>82800</v>
      </c>
      <c r="BB11" s="12">
        <v>90</v>
      </c>
      <c r="BC11" s="12">
        <v>71.950510869565207</v>
      </c>
      <c r="BD11" s="12">
        <v>10.26</v>
      </c>
      <c r="BE11" s="12"/>
      <c r="BF11" s="8" t="s">
        <v>75</v>
      </c>
      <c r="BG11" s="5"/>
      <c r="BH11" s="8" t="s">
        <v>76</v>
      </c>
      <c r="BI11" s="8" t="s">
        <v>87</v>
      </c>
      <c r="BJ11" s="8"/>
      <c r="BK11" s="8" t="s">
        <v>91</v>
      </c>
      <c r="BL11" s="6" t="s">
        <v>79</v>
      </c>
      <c r="BM11" s="12">
        <v>515182.49136761</v>
      </c>
      <c r="BN11" s="6" t="s">
        <v>80</v>
      </c>
      <c r="BO11" s="12"/>
      <c r="BP11" s="13">
        <v>37683</v>
      </c>
      <c r="BQ11" s="13">
        <v>46812</v>
      </c>
      <c r="BR11" s="12">
        <v>22704.36</v>
      </c>
      <c r="BS11" s="12">
        <v>96.15</v>
      </c>
      <c r="BT11" s="12">
        <v>29.76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45047</v>
      </c>
      <c r="E12" s="17" t="s">
        <v>98</v>
      </c>
      <c r="F12" s="18">
        <v>1</v>
      </c>
      <c r="G12" s="18">
        <v>1</v>
      </c>
      <c r="H12" s="19">
        <v>47339.12</v>
      </c>
      <c r="I12" s="19">
        <v>269.39999999999998</v>
      </c>
      <c r="J12" s="19">
        <v>0</v>
      </c>
      <c r="K12" s="19">
        <v>47608.52</v>
      </c>
      <c r="L12" s="19">
        <v>620.34</v>
      </c>
      <c r="M12" s="19">
        <v>0</v>
      </c>
      <c r="N12" s="19">
        <v>0</v>
      </c>
      <c r="O12" s="19">
        <v>269.39999999999998</v>
      </c>
      <c r="P12" s="19">
        <v>405.76</v>
      </c>
      <c r="Q12" s="19">
        <v>0</v>
      </c>
      <c r="R12" s="19">
        <v>0</v>
      </c>
      <c r="S12" s="19">
        <v>46933.36</v>
      </c>
      <c r="T12" s="19">
        <v>0</v>
      </c>
      <c r="U12" s="19">
        <v>404.75</v>
      </c>
      <c r="V12" s="19">
        <v>0</v>
      </c>
      <c r="W12" s="19">
        <v>0</v>
      </c>
      <c r="X12" s="19">
        <v>404.75</v>
      </c>
      <c r="Y12" s="19">
        <v>0</v>
      </c>
      <c r="Z12" s="19">
        <v>0</v>
      </c>
      <c r="AA12" s="19">
        <v>0</v>
      </c>
      <c r="AB12" s="19">
        <v>128.4</v>
      </c>
      <c r="AC12" s="19">
        <v>84.5</v>
      </c>
      <c r="AD12" s="19">
        <v>0</v>
      </c>
      <c r="AE12" s="19">
        <v>0</v>
      </c>
      <c r="AF12" s="19">
        <v>29.77</v>
      </c>
      <c r="AG12" s="19">
        <v>0</v>
      </c>
      <c r="AH12" s="19">
        <v>61.13</v>
      </c>
      <c r="AI12" s="19">
        <v>69.44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5.1390000000000003E-3</v>
      </c>
      <c r="AT12" s="19">
        <v>84.5</v>
      </c>
      <c r="AU12" s="19">
        <f t="shared" si="0"/>
        <v>1368.6448609999998</v>
      </c>
      <c r="AV12" s="19">
        <v>214.58</v>
      </c>
      <c r="AW12" s="19">
        <v>0</v>
      </c>
      <c r="AX12" s="20">
        <v>57</v>
      </c>
      <c r="AY12" s="20">
        <v>300</v>
      </c>
      <c r="AZ12" s="19">
        <v>399184.45</v>
      </c>
      <c r="BA12" s="19">
        <v>110570</v>
      </c>
      <c r="BB12" s="21">
        <v>90</v>
      </c>
      <c r="BC12" s="21">
        <v>38.202065659763001</v>
      </c>
      <c r="BD12" s="21">
        <v>10.26</v>
      </c>
      <c r="BE12" s="21"/>
      <c r="BF12" s="17" t="s">
        <v>75</v>
      </c>
      <c r="BG12" s="14"/>
      <c r="BH12" s="17" t="s">
        <v>76</v>
      </c>
      <c r="BI12" s="17" t="s">
        <v>87</v>
      </c>
      <c r="BJ12" s="17" t="s">
        <v>99</v>
      </c>
      <c r="BK12" s="17" t="s">
        <v>82</v>
      </c>
      <c r="BL12" s="15" t="s">
        <v>79</v>
      </c>
      <c r="BM12" s="21">
        <v>365275.91100968001</v>
      </c>
      <c r="BN12" s="15" t="s">
        <v>80</v>
      </c>
      <c r="BO12" s="21"/>
      <c r="BP12" s="22">
        <v>37685</v>
      </c>
      <c r="BQ12" s="22">
        <v>46812</v>
      </c>
      <c r="BR12" s="21">
        <v>0</v>
      </c>
      <c r="BS12" s="21">
        <v>128.4</v>
      </c>
      <c r="BT12" s="21">
        <v>114.27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45047</v>
      </c>
      <c r="E13" s="8" t="s">
        <v>100</v>
      </c>
      <c r="F13" s="9">
        <v>2</v>
      </c>
      <c r="G13" s="9">
        <v>3</v>
      </c>
      <c r="H13" s="10">
        <v>46036.51</v>
      </c>
      <c r="I13" s="10">
        <v>1780.7</v>
      </c>
      <c r="J13" s="10">
        <v>0</v>
      </c>
      <c r="K13" s="10">
        <v>47817.21</v>
      </c>
      <c r="L13" s="10">
        <v>603.75</v>
      </c>
      <c r="M13" s="10">
        <v>0</v>
      </c>
      <c r="N13" s="10">
        <v>0</v>
      </c>
      <c r="O13" s="10">
        <v>1182.07</v>
      </c>
      <c r="P13" s="10">
        <v>0</v>
      </c>
      <c r="Q13" s="10">
        <v>0</v>
      </c>
      <c r="R13" s="10">
        <v>0</v>
      </c>
      <c r="S13" s="10">
        <v>46635.14</v>
      </c>
      <c r="T13" s="10">
        <v>1211.3800000000001</v>
      </c>
      <c r="U13" s="10">
        <v>393.61</v>
      </c>
      <c r="V13" s="10">
        <v>0</v>
      </c>
      <c r="W13" s="10">
        <v>812.65</v>
      </c>
      <c r="X13" s="10">
        <v>0</v>
      </c>
      <c r="Y13" s="10">
        <v>0</v>
      </c>
      <c r="Z13" s="10">
        <v>0</v>
      </c>
      <c r="AA13" s="10">
        <v>792.34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249.84</v>
      </c>
      <c r="AK13" s="10">
        <v>0</v>
      </c>
      <c r="AL13" s="10">
        <v>0</v>
      </c>
      <c r="AM13" s="10">
        <v>59.54</v>
      </c>
      <c r="AN13" s="10">
        <v>0</v>
      </c>
      <c r="AO13" s="10">
        <v>118.96</v>
      </c>
      <c r="AP13" s="10">
        <v>165.88</v>
      </c>
      <c r="AQ13" s="10">
        <v>0</v>
      </c>
      <c r="AR13" s="10">
        <v>0</v>
      </c>
      <c r="AS13" s="10">
        <v>1240.1631640000001</v>
      </c>
      <c r="AT13" s="10">
        <v>0</v>
      </c>
      <c r="AU13" s="10">
        <f t="shared" si="0"/>
        <v>1348.7768359999995</v>
      </c>
      <c r="AV13" s="10">
        <v>1202.3800000000001</v>
      </c>
      <c r="AW13" s="10">
        <v>792.34</v>
      </c>
      <c r="AX13" s="11">
        <v>58</v>
      </c>
      <c r="AY13" s="11">
        <v>300</v>
      </c>
      <c r="AZ13" s="10">
        <v>399184.45</v>
      </c>
      <c r="BA13" s="10">
        <v>107579</v>
      </c>
      <c r="BB13" s="12">
        <v>87.57</v>
      </c>
      <c r="BC13" s="12">
        <v>37.961304806700198</v>
      </c>
      <c r="BD13" s="12">
        <v>10.26</v>
      </c>
      <c r="BE13" s="12"/>
      <c r="BF13" s="8" t="s">
        <v>75</v>
      </c>
      <c r="BG13" s="5"/>
      <c r="BH13" s="8" t="s">
        <v>76</v>
      </c>
      <c r="BI13" s="8" t="s">
        <v>87</v>
      </c>
      <c r="BJ13" s="8" t="s">
        <v>99</v>
      </c>
      <c r="BK13" s="8" t="s">
        <v>82</v>
      </c>
      <c r="BL13" s="6" t="s">
        <v>79</v>
      </c>
      <c r="BM13" s="12">
        <v>362954.90560582001</v>
      </c>
      <c r="BN13" s="6" t="s">
        <v>80</v>
      </c>
      <c r="BO13" s="12"/>
      <c r="BP13" s="13">
        <v>37685</v>
      </c>
      <c r="BQ13" s="13">
        <v>46812</v>
      </c>
      <c r="BR13" s="12">
        <v>500.38</v>
      </c>
      <c r="BS13" s="12">
        <v>124.92</v>
      </c>
      <c r="BT13" s="12">
        <v>29.77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45047</v>
      </c>
      <c r="E14" s="17" t="s">
        <v>101</v>
      </c>
      <c r="F14" s="18">
        <v>3</v>
      </c>
      <c r="G14" s="18">
        <v>2</v>
      </c>
      <c r="H14" s="19">
        <v>35076.769999999997</v>
      </c>
      <c r="I14" s="19">
        <v>509.77</v>
      </c>
      <c r="J14" s="19">
        <v>0</v>
      </c>
      <c r="K14" s="19">
        <v>35586.54</v>
      </c>
      <c r="L14" s="19">
        <v>467.72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35586.54</v>
      </c>
      <c r="T14" s="19">
        <v>303.88</v>
      </c>
      <c r="U14" s="19">
        <v>299.91000000000003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603.79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977.49</v>
      </c>
      <c r="AW14" s="19">
        <v>603.79</v>
      </c>
      <c r="AX14" s="20">
        <v>57</v>
      </c>
      <c r="AY14" s="20">
        <v>300</v>
      </c>
      <c r="AZ14" s="19">
        <v>299141.31</v>
      </c>
      <c r="BA14" s="19">
        <v>82800</v>
      </c>
      <c r="BB14" s="21">
        <v>90</v>
      </c>
      <c r="BC14" s="21">
        <v>38.681021739130401</v>
      </c>
      <c r="BD14" s="21">
        <v>10.26</v>
      </c>
      <c r="BE14" s="21"/>
      <c r="BF14" s="17" t="s">
        <v>75</v>
      </c>
      <c r="BG14" s="14"/>
      <c r="BH14" s="17" t="s">
        <v>76</v>
      </c>
      <c r="BI14" s="17" t="s">
        <v>87</v>
      </c>
      <c r="BJ14" s="17"/>
      <c r="BK14" s="17" t="s">
        <v>82</v>
      </c>
      <c r="BL14" s="15" t="s">
        <v>79</v>
      </c>
      <c r="BM14" s="21">
        <v>276965.16546401998</v>
      </c>
      <c r="BN14" s="15" t="s">
        <v>80</v>
      </c>
      <c r="BO14" s="21"/>
      <c r="BP14" s="22">
        <v>37691</v>
      </c>
      <c r="BQ14" s="22">
        <v>46812</v>
      </c>
      <c r="BR14" s="21">
        <v>447.66</v>
      </c>
      <c r="BS14" s="21">
        <v>96.15</v>
      </c>
      <c r="BT14" s="21">
        <v>29.72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45047</v>
      </c>
      <c r="E15" s="8" t="s">
        <v>102</v>
      </c>
      <c r="F15" s="9">
        <v>0</v>
      </c>
      <c r="G15" s="9">
        <v>0</v>
      </c>
      <c r="H15" s="10">
        <v>34228.75</v>
      </c>
      <c r="I15" s="10">
        <v>0</v>
      </c>
      <c r="J15" s="10">
        <v>0</v>
      </c>
      <c r="K15" s="10">
        <v>34228.75</v>
      </c>
      <c r="L15" s="10">
        <v>474.99</v>
      </c>
      <c r="M15" s="10">
        <v>0</v>
      </c>
      <c r="N15" s="10">
        <v>0</v>
      </c>
      <c r="O15" s="10">
        <v>0</v>
      </c>
      <c r="P15" s="10">
        <v>474.99</v>
      </c>
      <c r="Q15" s="10">
        <v>1.94</v>
      </c>
      <c r="R15" s="10">
        <v>0</v>
      </c>
      <c r="S15" s="10">
        <v>33751.82</v>
      </c>
      <c r="T15" s="10">
        <v>0</v>
      </c>
      <c r="U15" s="10">
        <v>292.64</v>
      </c>
      <c r="V15" s="10">
        <v>0</v>
      </c>
      <c r="W15" s="10">
        <v>0</v>
      </c>
      <c r="X15" s="10">
        <v>292.64</v>
      </c>
      <c r="Y15" s="10">
        <v>0</v>
      </c>
      <c r="Z15" s="10">
        <v>0</v>
      </c>
      <c r="AA15" s="10">
        <v>0</v>
      </c>
      <c r="AB15" s="10">
        <v>96.15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45.78</v>
      </c>
      <c r="AI15" s="10">
        <v>52.18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0.97521999999999998</v>
      </c>
      <c r="AT15" s="10">
        <v>0</v>
      </c>
      <c r="AU15" s="10">
        <f t="shared" si="0"/>
        <v>962.70478000000003</v>
      </c>
      <c r="AV15" s="10">
        <v>0</v>
      </c>
      <c r="AW15" s="10">
        <v>0</v>
      </c>
      <c r="AX15" s="11">
        <v>57</v>
      </c>
      <c r="AY15" s="11">
        <v>300</v>
      </c>
      <c r="AZ15" s="10">
        <v>299141.31</v>
      </c>
      <c r="BA15" s="10">
        <v>82800</v>
      </c>
      <c r="BB15" s="12">
        <v>90</v>
      </c>
      <c r="BC15" s="12">
        <v>36.686760869565198</v>
      </c>
      <c r="BD15" s="12">
        <v>10.26</v>
      </c>
      <c r="BE15" s="12"/>
      <c r="BF15" s="8" t="s">
        <v>75</v>
      </c>
      <c r="BG15" s="5"/>
      <c r="BH15" s="8" t="s">
        <v>76</v>
      </c>
      <c r="BI15" s="8" t="s">
        <v>87</v>
      </c>
      <c r="BJ15" s="8"/>
      <c r="BK15" s="8" t="s">
        <v>78</v>
      </c>
      <c r="BL15" s="6" t="s">
        <v>79</v>
      </c>
      <c r="BM15" s="12">
        <v>262685.79106065998</v>
      </c>
      <c r="BN15" s="6" t="s">
        <v>80</v>
      </c>
      <c r="BO15" s="12"/>
      <c r="BP15" s="13">
        <v>37691</v>
      </c>
      <c r="BQ15" s="13">
        <v>46812</v>
      </c>
      <c r="BR15" s="12">
        <v>0</v>
      </c>
      <c r="BS15" s="12">
        <v>96.15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45047</v>
      </c>
      <c r="E16" s="17" t="s">
        <v>103</v>
      </c>
      <c r="F16" s="18">
        <v>0</v>
      </c>
      <c r="G16" s="18">
        <v>0</v>
      </c>
      <c r="H16" s="19">
        <v>15609.35</v>
      </c>
      <c r="I16" s="19">
        <v>0</v>
      </c>
      <c r="J16" s="19">
        <v>0</v>
      </c>
      <c r="K16" s="19">
        <v>15609.35</v>
      </c>
      <c r="L16" s="19">
        <v>634.16999999999996</v>
      </c>
      <c r="M16" s="19">
        <v>0</v>
      </c>
      <c r="N16" s="19">
        <v>0</v>
      </c>
      <c r="O16" s="19">
        <v>0</v>
      </c>
      <c r="P16" s="19">
        <v>634.16999999999996</v>
      </c>
      <c r="Q16" s="19">
        <v>126.95</v>
      </c>
      <c r="R16" s="19">
        <v>0</v>
      </c>
      <c r="S16" s="19">
        <v>14848.23</v>
      </c>
      <c r="T16" s="19">
        <v>0</v>
      </c>
      <c r="U16" s="19">
        <v>133.46</v>
      </c>
      <c r="V16" s="19">
        <v>0</v>
      </c>
      <c r="W16" s="19">
        <v>0</v>
      </c>
      <c r="X16" s="19">
        <v>133.46</v>
      </c>
      <c r="Y16" s="19">
        <v>0</v>
      </c>
      <c r="Z16" s="19">
        <v>0</v>
      </c>
      <c r="AA16" s="19">
        <v>0</v>
      </c>
      <c r="AB16" s="19">
        <v>96.15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45.78</v>
      </c>
      <c r="AI16" s="19">
        <v>52.18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6.8000000000000005E-2</v>
      </c>
      <c r="AR16" s="19">
        <v>0</v>
      </c>
      <c r="AS16" s="19">
        <v>0</v>
      </c>
      <c r="AT16" s="19">
        <v>0</v>
      </c>
      <c r="AU16" s="19">
        <f t="shared" si="0"/>
        <v>1088.758</v>
      </c>
      <c r="AV16" s="19">
        <v>0</v>
      </c>
      <c r="AW16" s="19">
        <v>0</v>
      </c>
      <c r="AX16" s="20">
        <v>52</v>
      </c>
      <c r="AY16" s="20">
        <v>300</v>
      </c>
      <c r="AZ16" s="19">
        <v>299141.31</v>
      </c>
      <c r="BA16" s="19">
        <v>82800</v>
      </c>
      <c r="BB16" s="21">
        <v>90</v>
      </c>
      <c r="BC16" s="21">
        <v>16.139380434782598</v>
      </c>
      <c r="BD16" s="21">
        <v>10.26</v>
      </c>
      <c r="BE16" s="21"/>
      <c r="BF16" s="17" t="s">
        <v>75</v>
      </c>
      <c r="BG16" s="14"/>
      <c r="BH16" s="17" t="s">
        <v>76</v>
      </c>
      <c r="BI16" s="17" t="s">
        <v>87</v>
      </c>
      <c r="BJ16" s="17"/>
      <c r="BK16" s="17" t="s">
        <v>78</v>
      </c>
      <c r="BL16" s="15" t="s">
        <v>79</v>
      </c>
      <c r="BM16" s="21">
        <v>115561.73988249</v>
      </c>
      <c r="BN16" s="15" t="s">
        <v>80</v>
      </c>
      <c r="BO16" s="21"/>
      <c r="BP16" s="22">
        <v>37691</v>
      </c>
      <c r="BQ16" s="22">
        <v>46812</v>
      </c>
      <c r="BR16" s="21">
        <v>0</v>
      </c>
      <c r="BS16" s="21">
        <v>96.15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45047</v>
      </c>
      <c r="E17" s="8" t="s">
        <v>104</v>
      </c>
      <c r="F17" s="6" t="s">
        <v>105</v>
      </c>
      <c r="G17" s="9">
        <v>1</v>
      </c>
      <c r="H17" s="10">
        <v>0</v>
      </c>
      <c r="I17" s="10">
        <v>298.24</v>
      </c>
      <c r="J17" s="10">
        <v>0</v>
      </c>
      <c r="K17" s="10">
        <v>298.24</v>
      </c>
      <c r="L17" s="10">
        <v>0</v>
      </c>
      <c r="M17" s="10">
        <v>0</v>
      </c>
      <c r="N17" s="10">
        <v>0</v>
      </c>
      <c r="O17" s="10">
        <v>298.24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29.64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890.50599999999997</v>
      </c>
      <c r="AR17" s="10">
        <v>0</v>
      </c>
      <c r="AS17" s="10">
        <v>0</v>
      </c>
      <c r="AT17" s="10">
        <v>0</v>
      </c>
      <c r="AU17" s="10">
        <f t="shared" si="0"/>
        <v>1218.386</v>
      </c>
      <c r="AV17" s="10">
        <v>0</v>
      </c>
      <c r="AW17" s="10">
        <v>0</v>
      </c>
      <c r="AX17" s="11">
        <v>0</v>
      </c>
      <c r="AY17" s="11">
        <v>240</v>
      </c>
      <c r="AZ17" s="10">
        <v>384000</v>
      </c>
      <c r="BA17" s="10">
        <v>92095.55</v>
      </c>
      <c r="BB17" s="12">
        <v>78.27</v>
      </c>
      <c r="BC17" s="12">
        <v>0</v>
      </c>
      <c r="BD17" s="12">
        <v>10</v>
      </c>
      <c r="BE17" s="12"/>
      <c r="BF17" s="8" t="s">
        <v>75</v>
      </c>
      <c r="BG17" s="5"/>
      <c r="BH17" s="8" t="s">
        <v>106</v>
      </c>
      <c r="BI17" s="8" t="s">
        <v>107</v>
      </c>
      <c r="BJ17" s="8"/>
      <c r="BK17" s="8" t="s">
        <v>78</v>
      </c>
      <c r="BL17" s="6" t="s">
        <v>79</v>
      </c>
      <c r="BM17" s="12">
        <v>0</v>
      </c>
      <c r="BN17" s="6" t="s">
        <v>80</v>
      </c>
      <c r="BO17" s="12"/>
      <c r="BP17" s="13">
        <v>37712</v>
      </c>
      <c r="BQ17" s="13">
        <v>45017</v>
      </c>
      <c r="BR17" s="12">
        <v>0</v>
      </c>
      <c r="BS17" s="12">
        <v>0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45047</v>
      </c>
      <c r="E18" s="17" t="s">
        <v>108</v>
      </c>
      <c r="F18" s="18">
        <v>0</v>
      </c>
      <c r="G18" s="18">
        <v>0</v>
      </c>
      <c r="H18" s="19">
        <v>62390.720000000001</v>
      </c>
      <c r="I18" s="19">
        <v>0</v>
      </c>
      <c r="J18" s="19">
        <v>0</v>
      </c>
      <c r="K18" s="19">
        <v>62390.720000000001</v>
      </c>
      <c r="L18" s="19">
        <v>800.19</v>
      </c>
      <c r="M18" s="19">
        <v>0</v>
      </c>
      <c r="N18" s="19">
        <v>0</v>
      </c>
      <c r="O18" s="19">
        <v>0</v>
      </c>
      <c r="P18" s="19">
        <v>800.19</v>
      </c>
      <c r="Q18" s="19">
        <v>0</v>
      </c>
      <c r="R18" s="19">
        <v>0</v>
      </c>
      <c r="S18" s="19">
        <v>61590.53</v>
      </c>
      <c r="T18" s="19">
        <v>0</v>
      </c>
      <c r="U18" s="19">
        <v>535</v>
      </c>
      <c r="V18" s="19">
        <v>0</v>
      </c>
      <c r="W18" s="19">
        <v>0</v>
      </c>
      <c r="X18" s="19">
        <v>535</v>
      </c>
      <c r="Y18" s="19">
        <v>0</v>
      </c>
      <c r="Z18" s="19">
        <v>0</v>
      </c>
      <c r="AA18" s="19">
        <v>0</v>
      </c>
      <c r="AB18" s="19">
        <v>148.74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78.69</v>
      </c>
      <c r="AI18" s="19">
        <v>90.23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3.7261000000000002E-2</v>
      </c>
      <c r="AT18" s="19">
        <v>0</v>
      </c>
      <c r="AU18" s="19">
        <f t="shared" si="0"/>
        <v>1652.8127390000002</v>
      </c>
      <c r="AV18" s="19">
        <v>0</v>
      </c>
      <c r="AW18" s="19">
        <v>0</v>
      </c>
      <c r="AX18" s="20">
        <v>58</v>
      </c>
      <c r="AY18" s="20">
        <v>300</v>
      </c>
      <c r="AZ18" s="19">
        <v>694998</v>
      </c>
      <c r="BA18" s="19">
        <v>143689.04999999999</v>
      </c>
      <c r="BB18" s="21">
        <v>67.63</v>
      </c>
      <c r="BC18" s="21">
        <v>28.988761105317302</v>
      </c>
      <c r="BD18" s="21">
        <v>10.29</v>
      </c>
      <c r="BE18" s="21"/>
      <c r="BF18" s="17" t="s">
        <v>75</v>
      </c>
      <c r="BG18" s="14"/>
      <c r="BH18" s="17" t="s">
        <v>106</v>
      </c>
      <c r="BI18" s="17" t="s">
        <v>107</v>
      </c>
      <c r="BJ18" s="17"/>
      <c r="BK18" s="17" t="s">
        <v>78</v>
      </c>
      <c r="BL18" s="15" t="s">
        <v>79</v>
      </c>
      <c r="BM18" s="21">
        <v>479350.65708739002</v>
      </c>
      <c r="BN18" s="15" t="s">
        <v>80</v>
      </c>
      <c r="BO18" s="21"/>
      <c r="BP18" s="22">
        <v>37721</v>
      </c>
      <c r="BQ18" s="22">
        <v>46844</v>
      </c>
      <c r="BR18" s="21">
        <v>0</v>
      </c>
      <c r="BS18" s="21">
        <v>148.74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45047</v>
      </c>
      <c r="E19" s="8" t="s">
        <v>109</v>
      </c>
      <c r="F19" s="9">
        <v>0</v>
      </c>
      <c r="G19" s="9">
        <v>0</v>
      </c>
      <c r="H19" s="10">
        <v>61405.7</v>
      </c>
      <c r="I19" s="10">
        <v>0</v>
      </c>
      <c r="J19" s="10">
        <v>0</v>
      </c>
      <c r="K19" s="10">
        <v>61405.7</v>
      </c>
      <c r="L19" s="10">
        <v>775.72</v>
      </c>
      <c r="M19" s="10">
        <v>0</v>
      </c>
      <c r="N19" s="10">
        <v>0</v>
      </c>
      <c r="O19" s="10">
        <v>0</v>
      </c>
      <c r="P19" s="10">
        <v>775.72</v>
      </c>
      <c r="Q19" s="10">
        <v>0</v>
      </c>
      <c r="R19" s="10">
        <v>0</v>
      </c>
      <c r="S19" s="10">
        <v>60629.98</v>
      </c>
      <c r="T19" s="10">
        <v>0</v>
      </c>
      <c r="U19" s="10">
        <v>513.76</v>
      </c>
      <c r="V19" s="10">
        <v>0</v>
      </c>
      <c r="W19" s="10">
        <v>0</v>
      </c>
      <c r="X19" s="10">
        <v>513.76</v>
      </c>
      <c r="Y19" s="10">
        <v>0</v>
      </c>
      <c r="Z19" s="10">
        <v>0</v>
      </c>
      <c r="AA19" s="10">
        <v>0</v>
      </c>
      <c r="AB19" s="10">
        <v>168.78</v>
      </c>
      <c r="AC19" s="10">
        <v>84.5</v>
      </c>
      <c r="AD19" s="10">
        <v>0</v>
      </c>
      <c r="AE19" s="10">
        <v>0</v>
      </c>
      <c r="AF19" s="10">
        <v>0</v>
      </c>
      <c r="AG19" s="10">
        <v>0</v>
      </c>
      <c r="AH19" s="10">
        <v>77.33</v>
      </c>
      <c r="AI19" s="10">
        <v>88.74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22.007000000000001</v>
      </c>
      <c r="AR19" s="10">
        <v>0</v>
      </c>
      <c r="AS19" s="10">
        <v>0</v>
      </c>
      <c r="AT19" s="10">
        <v>0</v>
      </c>
      <c r="AU19" s="10">
        <f t="shared" si="0"/>
        <v>1730.837</v>
      </c>
      <c r="AV19" s="10">
        <v>0</v>
      </c>
      <c r="AW19" s="10">
        <v>0</v>
      </c>
      <c r="AX19" s="11">
        <v>59</v>
      </c>
      <c r="AY19" s="11">
        <v>300</v>
      </c>
      <c r="AZ19" s="10">
        <v>646069.26</v>
      </c>
      <c r="BA19" s="10">
        <v>141464</v>
      </c>
      <c r="BB19" s="12">
        <v>71.849999999999994</v>
      </c>
      <c r="BC19" s="12">
        <v>30.794153021263401</v>
      </c>
      <c r="BD19" s="12">
        <v>10.039999999999999</v>
      </c>
      <c r="BE19" s="12"/>
      <c r="BF19" s="8" t="s">
        <v>75</v>
      </c>
      <c r="BG19" s="5"/>
      <c r="BH19" s="8" t="s">
        <v>76</v>
      </c>
      <c r="BI19" s="8" t="s">
        <v>87</v>
      </c>
      <c r="BJ19" s="8"/>
      <c r="BK19" s="8" t="s">
        <v>78</v>
      </c>
      <c r="BL19" s="6" t="s">
        <v>79</v>
      </c>
      <c r="BM19" s="12">
        <v>471874.82803273998</v>
      </c>
      <c r="BN19" s="6" t="s">
        <v>80</v>
      </c>
      <c r="BO19" s="12"/>
      <c r="BP19" s="13">
        <v>37762</v>
      </c>
      <c r="BQ19" s="13">
        <v>46873</v>
      </c>
      <c r="BR19" s="12">
        <v>0</v>
      </c>
      <c r="BS19" s="12">
        <v>168.78</v>
      </c>
      <c r="BT19" s="12">
        <v>84.5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45047</v>
      </c>
      <c r="E20" s="17" t="s">
        <v>110</v>
      </c>
      <c r="F20" s="18">
        <v>150</v>
      </c>
      <c r="G20" s="18">
        <v>149</v>
      </c>
      <c r="H20" s="19">
        <v>111429.5</v>
      </c>
      <c r="I20" s="19">
        <v>118865.79</v>
      </c>
      <c r="J20" s="19">
        <v>0</v>
      </c>
      <c r="K20" s="19">
        <v>230295.29</v>
      </c>
      <c r="L20" s="19">
        <v>1423.75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230295.29</v>
      </c>
      <c r="T20" s="19">
        <v>237165.25</v>
      </c>
      <c r="U20" s="19">
        <v>965.72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238130.97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120289.54</v>
      </c>
      <c r="AW20" s="19">
        <v>238130.97</v>
      </c>
      <c r="AX20" s="20">
        <v>60</v>
      </c>
      <c r="AY20" s="20">
        <v>300</v>
      </c>
      <c r="AZ20" s="19">
        <v>983290.5</v>
      </c>
      <c r="BA20" s="19">
        <v>255000</v>
      </c>
      <c r="BB20" s="21">
        <v>85</v>
      </c>
      <c r="BC20" s="21">
        <v>76.765096666666693</v>
      </c>
      <c r="BD20" s="21">
        <v>10.4</v>
      </c>
      <c r="BE20" s="21"/>
      <c r="BF20" s="17" t="s">
        <v>75</v>
      </c>
      <c r="BG20" s="14"/>
      <c r="BH20" s="17" t="s">
        <v>111</v>
      </c>
      <c r="BI20" s="17" t="s">
        <v>112</v>
      </c>
      <c r="BJ20" s="17"/>
      <c r="BK20" s="17" t="s">
        <v>91</v>
      </c>
      <c r="BL20" s="15" t="s">
        <v>79</v>
      </c>
      <c r="BM20" s="21">
        <v>1792356.69161527</v>
      </c>
      <c r="BN20" s="15" t="s">
        <v>80</v>
      </c>
      <c r="BO20" s="21"/>
      <c r="BP20" s="22">
        <v>37733</v>
      </c>
      <c r="BQ20" s="22">
        <v>46844</v>
      </c>
      <c r="BR20" s="21">
        <v>87367.64</v>
      </c>
      <c r="BS20" s="21">
        <v>244.01</v>
      </c>
      <c r="BT20" s="21">
        <v>29.52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45047</v>
      </c>
      <c r="E21" s="8" t="s">
        <v>113</v>
      </c>
      <c r="F21" s="9">
        <v>152</v>
      </c>
      <c r="G21" s="9">
        <v>151</v>
      </c>
      <c r="H21" s="10">
        <v>111429.5</v>
      </c>
      <c r="I21" s="10">
        <v>119510.09</v>
      </c>
      <c r="J21" s="10">
        <v>0</v>
      </c>
      <c r="K21" s="10">
        <v>230939.59</v>
      </c>
      <c r="L21" s="10">
        <v>1423.75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230939.59</v>
      </c>
      <c r="T21" s="10">
        <v>239164.51</v>
      </c>
      <c r="U21" s="10">
        <v>965.72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240130.23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120933.84</v>
      </c>
      <c r="AW21" s="10">
        <v>240130.23</v>
      </c>
      <c r="AX21" s="11">
        <v>60</v>
      </c>
      <c r="AY21" s="11">
        <v>300</v>
      </c>
      <c r="AZ21" s="10">
        <v>983792.4</v>
      </c>
      <c r="BA21" s="10">
        <v>255000</v>
      </c>
      <c r="BB21" s="12">
        <v>85</v>
      </c>
      <c r="BC21" s="12">
        <v>76.979863333333299</v>
      </c>
      <c r="BD21" s="12">
        <v>10.4</v>
      </c>
      <c r="BE21" s="12"/>
      <c r="BF21" s="8" t="s">
        <v>75</v>
      </c>
      <c r="BG21" s="5"/>
      <c r="BH21" s="8" t="s">
        <v>111</v>
      </c>
      <c r="BI21" s="8" t="s">
        <v>112</v>
      </c>
      <c r="BJ21" s="8"/>
      <c r="BK21" s="8" t="s">
        <v>91</v>
      </c>
      <c r="BL21" s="6" t="s">
        <v>79</v>
      </c>
      <c r="BM21" s="12">
        <v>1797371.1902461699</v>
      </c>
      <c r="BN21" s="6" t="s">
        <v>80</v>
      </c>
      <c r="BO21" s="12"/>
      <c r="BP21" s="13">
        <v>37736</v>
      </c>
      <c r="BQ21" s="13">
        <v>46844</v>
      </c>
      <c r="BR21" s="12">
        <v>88297.95</v>
      </c>
      <c r="BS21" s="12">
        <v>244.01</v>
      </c>
      <c r="BT21" s="12">
        <v>29.5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45047</v>
      </c>
      <c r="E22" s="17" t="s">
        <v>114</v>
      </c>
      <c r="F22" s="18">
        <v>143</v>
      </c>
      <c r="G22" s="18">
        <v>142</v>
      </c>
      <c r="H22" s="19">
        <v>112123.56</v>
      </c>
      <c r="I22" s="19">
        <v>115216.84</v>
      </c>
      <c r="J22" s="19">
        <v>0</v>
      </c>
      <c r="K22" s="19">
        <v>227340.4</v>
      </c>
      <c r="L22" s="19">
        <v>1407.18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227340.4</v>
      </c>
      <c r="T22" s="19">
        <v>218923.13</v>
      </c>
      <c r="U22" s="19">
        <v>960.53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219883.66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116624.02</v>
      </c>
      <c r="AW22" s="19">
        <v>219883.66</v>
      </c>
      <c r="AX22" s="20">
        <v>60</v>
      </c>
      <c r="AY22" s="20">
        <v>300</v>
      </c>
      <c r="AZ22" s="19">
        <v>984029.7</v>
      </c>
      <c r="BA22" s="19">
        <v>255000</v>
      </c>
      <c r="BB22" s="21">
        <v>85</v>
      </c>
      <c r="BC22" s="21">
        <v>75.780133333333296</v>
      </c>
      <c r="BD22" s="21">
        <v>10.28</v>
      </c>
      <c r="BE22" s="21"/>
      <c r="BF22" s="17" t="s">
        <v>75</v>
      </c>
      <c r="BG22" s="14"/>
      <c r="BH22" s="17" t="s">
        <v>111</v>
      </c>
      <c r="BI22" s="17" t="s">
        <v>112</v>
      </c>
      <c r="BJ22" s="17"/>
      <c r="BK22" s="17" t="s">
        <v>91</v>
      </c>
      <c r="BL22" s="15" t="s">
        <v>79</v>
      </c>
      <c r="BM22" s="21">
        <v>1769359.1875652</v>
      </c>
      <c r="BN22" s="15" t="s">
        <v>80</v>
      </c>
      <c r="BO22" s="21"/>
      <c r="BP22" s="22">
        <v>37754</v>
      </c>
      <c r="BQ22" s="22">
        <v>46873</v>
      </c>
      <c r="BR22" s="21">
        <v>86013.36</v>
      </c>
      <c r="BS22" s="21">
        <v>265.77</v>
      </c>
      <c r="BT22" s="21">
        <v>29.5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45047</v>
      </c>
      <c r="E23" s="8" t="s">
        <v>115</v>
      </c>
      <c r="F23" s="9">
        <v>127</v>
      </c>
      <c r="G23" s="9">
        <v>126</v>
      </c>
      <c r="H23" s="10">
        <v>38538.07</v>
      </c>
      <c r="I23" s="10">
        <v>37593.910000000003</v>
      </c>
      <c r="J23" s="10">
        <v>0</v>
      </c>
      <c r="K23" s="10">
        <v>76131.98</v>
      </c>
      <c r="L23" s="10">
        <v>492.48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76131.98</v>
      </c>
      <c r="T23" s="10">
        <v>65808.28</v>
      </c>
      <c r="U23" s="10">
        <v>334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66142.28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38086.39</v>
      </c>
      <c r="AW23" s="10">
        <v>66142.28</v>
      </c>
      <c r="AX23" s="11">
        <v>58</v>
      </c>
      <c r="AY23" s="11">
        <v>300</v>
      </c>
      <c r="AZ23" s="10">
        <v>321372.18</v>
      </c>
      <c r="BA23" s="10">
        <v>88200</v>
      </c>
      <c r="BB23" s="12">
        <v>90</v>
      </c>
      <c r="BC23" s="12">
        <v>77.685693877551003</v>
      </c>
      <c r="BD23" s="12">
        <v>10.4</v>
      </c>
      <c r="BE23" s="12"/>
      <c r="BF23" s="8" t="s">
        <v>75</v>
      </c>
      <c r="BG23" s="5"/>
      <c r="BH23" s="8" t="s">
        <v>84</v>
      </c>
      <c r="BI23" s="8" t="s">
        <v>116</v>
      </c>
      <c r="BJ23" s="8"/>
      <c r="BK23" s="8" t="s">
        <v>91</v>
      </c>
      <c r="BL23" s="6" t="s">
        <v>79</v>
      </c>
      <c r="BM23" s="12">
        <v>592524.77025874006</v>
      </c>
      <c r="BN23" s="6" t="s">
        <v>80</v>
      </c>
      <c r="BO23" s="12"/>
      <c r="BP23" s="13">
        <v>37736</v>
      </c>
      <c r="BQ23" s="13">
        <v>46844</v>
      </c>
      <c r="BR23" s="12">
        <v>30711.66</v>
      </c>
      <c r="BS23" s="12">
        <v>100</v>
      </c>
      <c r="BT23" s="12">
        <v>29.48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45047</v>
      </c>
      <c r="E24" s="17" t="s">
        <v>117</v>
      </c>
      <c r="F24" s="18">
        <v>0</v>
      </c>
      <c r="G24" s="18">
        <v>0</v>
      </c>
      <c r="H24" s="19">
        <v>38492.58</v>
      </c>
      <c r="I24" s="19">
        <v>0</v>
      </c>
      <c r="J24" s="19">
        <v>0</v>
      </c>
      <c r="K24" s="19">
        <v>38492.58</v>
      </c>
      <c r="L24" s="19">
        <v>492.88</v>
      </c>
      <c r="M24" s="19">
        <v>0</v>
      </c>
      <c r="N24" s="19">
        <v>0</v>
      </c>
      <c r="O24" s="19">
        <v>0</v>
      </c>
      <c r="P24" s="19">
        <v>492.88</v>
      </c>
      <c r="Q24" s="19">
        <v>0</v>
      </c>
      <c r="R24" s="19">
        <v>0</v>
      </c>
      <c r="S24" s="19">
        <v>37999.699999999997</v>
      </c>
      <c r="T24" s="19">
        <v>0</v>
      </c>
      <c r="U24" s="19">
        <v>333.6</v>
      </c>
      <c r="V24" s="19">
        <v>0</v>
      </c>
      <c r="W24" s="19">
        <v>0</v>
      </c>
      <c r="X24" s="19">
        <v>333.6</v>
      </c>
      <c r="Y24" s="19">
        <v>0</v>
      </c>
      <c r="Z24" s="19">
        <v>0</v>
      </c>
      <c r="AA24" s="19">
        <v>0</v>
      </c>
      <c r="AB24" s="19">
        <v>100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49.08</v>
      </c>
      <c r="AI24" s="19">
        <v>55.28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8.5999999999999993E-2</v>
      </c>
      <c r="AR24" s="19">
        <v>0</v>
      </c>
      <c r="AS24" s="19">
        <v>0</v>
      </c>
      <c r="AT24" s="19">
        <v>0</v>
      </c>
      <c r="AU24" s="19">
        <f t="shared" si="0"/>
        <v>1030.9259999999999</v>
      </c>
      <c r="AV24" s="19">
        <v>0</v>
      </c>
      <c r="AW24" s="19">
        <v>0</v>
      </c>
      <c r="AX24" s="20">
        <v>59</v>
      </c>
      <c r="AY24" s="20">
        <v>300</v>
      </c>
      <c r="AZ24" s="19">
        <v>321372.18</v>
      </c>
      <c r="BA24" s="19">
        <v>88200</v>
      </c>
      <c r="BB24" s="21">
        <v>90</v>
      </c>
      <c r="BC24" s="21">
        <v>38.775204081632701</v>
      </c>
      <c r="BD24" s="21">
        <v>10.4</v>
      </c>
      <c r="BE24" s="21"/>
      <c r="BF24" s="17" t="s">
        <v>75</v>
      </c>
      <c r="BG24" s="14"/>
      <c r="BH24" s="17" t="s">
        <v>84</v>
      </c>
      <c r="BI24" s="17" t="s">
        <v>116</v>
      </c>
      <c r="BJ24" s="17"/>
      <c r="BK24" s="17" t="s">
        <v>78</v>
      </c>
      <c r="BL24" s="15" t="s">
        <v>79</v>
      </c>
      <c r="BM24" s="21">
        <v>295746.4591411</v>
      </c>
      <c r="BN24" s="15" t="s">
        <v>80</v>
      </c>
      <c r="BO24" s="21"/>
      <c r="BP24" s="22">
        <v>37736</v>
      </c>
      <c r="BQ24" s="22">
        <v>46844</v>
      </c>
      <c r="BR24" s="21">
        <v>0</v>
      </c>
      <c r="BS24" s="21">
        <v>100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45047</v>
      </c>
      <c r="E25" s="8" t="s">
        <v>118</v>
      </c>
      <c r="F25" s="9">
        <v>189</v>
      </c>
      <c r="G25" s="9">
        <v>188</v>
      </c>
      <c r="H25" s="10">
        <v>83265.11</v>
      </c>
      <c r="I25" s="10">
        <v>97438.64</v>
      </c>
      <c r="J25" s="10">
        <v>0</v>
      </c>
      <c r="K25" s="10">
        <v>180703.75</v>
      </c>
      <c r="L25" s="10">
        <v>1044.92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180703.75</v>
      </c>
      <c r="T25" s="10">
        <v>233106.72</v>
      </c>
      <c r="U25" s="10">
        <v>713.3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233820.02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98483.56</v>
      </c>
      <c r="AW25" s="10">
        <v>233820.02</v>
      </c>
      <c r="AX25" s="11">
        <v>60</v>
      </c>
      <c r="AY25" s="11">
        <v>300</v>
      </c>
      <c r="AZ25" s="10">
        <v>690000</v>
      </c>
      <c r="BA25" s="10">
        <v>189359.06</v>
      </c>
      <c r="BB25" s="12">
        <v>90</v>
      </c>
      <c r="BC25" s="12">
        <v>85.886239084625799</v>
      </c>
      <c r="BD25" s="12">
        <v>10.28</v>
      </c>
      <c r="BE25" s="12"/>
      <c r="BF25" s="8" t="s">
        <v>75</v>
      </c>
      <c r="BG25" s="5"/>
      <c r="BH25" s="8" t="s">
        <v>89</v>
      </c>
      <c r="BI25" s="8" t="s">
        <v>119</v>
      </c>
      <c r="BJ25" s="8"/>
      <c r="BK25" s="8" t="s">
        <v>91</v>
      </c>
      <c r="BL25" s="6" t="s">
        <v>79</v>
      </c>
      <c r="BM25" s="12">
        <v>1406392.52983625</v>
      </c>
      <c r="BN25" s="6" t="s">
        <v>80</v>
      </c>
      <c r="BO25" s="12"/>
      <c r="BP25" s="13">
        <v>37743</v>
      </c>
      <c r="BQ25" s="13">
        <v>46873</v>
      </c>
      <c r="BR25" s="12">
        <v>87690.48</v>
      </c>
      <c r="BS25" s="12">
        <v>197.36</v>
      </c>
      <c r="BT25" s="12">
        <v>29.5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45047</v>
      </c>
      <c r="E26" s="17" t="s">
        <v>120</v>
      </c>
      <c r="F26" s="18">
        <v>4</v>
      </c>
      <c r="G26" s="18">
        <v>3</v>
      </c>
      <c r="H26" s="19">
        <v>61525.72</v>
      </c>
      <c r="I26" s="19">
        <v>2292.7800000000002</v>
      </c>
      <c r="J26" s="19">
        <v>0</v>
      </c>
      <c r="K26" s="19">
        <v>63818.5</v>
      </c>
      <c r="L26" s="19">
        <v>777.08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63818.5</v>
      </c>
      <c r="T26" s="19">
        <v>1582.77</v>
      </c>
      <c r="U26" s="19">
        <v>514.77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2097.54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84.5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84.5</v>
      </c>
      <c r="AU26" s="19">
        <f t="shared" si="0"/>
        <v>0</v>
      </c>
      <c r="AV26" s="19">
        <v>3069.86</v>
      </c>
      <c r="AW26" s="19">
        <v>2097.54</v>
      </c>
      <c r="AX26" s="20">
        <v>60</v>
      </c>
      <c r="AY26" s="20">
        <v>300</v>
      </c>
      <c r="AZ26" s="19">
        <v>646069.26</v>
      </c>
      <c r="BA26" s="19">
        <v>141725</v>
      </c>
      <c r="BB26" s="21">
        <v>71.98</v>
      </c>
      <c r="BC26" s="21">
        <v>32.412458140765601</v>
      </c>
      <c r="BD26" s="21">
        <v>10.039999999999999</v>
      </c>
      <c r="BE26" s="21"/>
      <c r="BF26" s="17" t="s">
        <v>75</v>
      </c>
      <c r="BG26" s="14"/>
      <c r="BH26" s="17" t="s">
        <v>76</v>
      </c>
      <c r="BI26" s="17" t="s">
        <v>87</v>
      </c>
      <c r="BJ26" s="17"/>
      <c r="BK26" s="17" t="s">
        <v>82</v>
      </c>
      <c r="BL26" s="15" t="s">
        <v>79</v>
      </c>
      <c r="BM26" s="21">
        <v>496690.64236549998</v>
      </c>
      <c r="BN26" s="15" t="s">
        <v>80</v>
      </c>
      <c r="BO26" s="21"/>
      <c r="BP26" s="22">
        <v>37762</v>
      </c>
      <c r="BQ26" s="22">
        <v>46873</v>
      </c>
      <c r="BR26" s="21">
        <v>1430.12</v>
      </c>
      <c r="BS26" s="21">
        <v>169.09</v>
      </c>
      <c r="BT26" s="21">
        <v>113.98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45047</v>
      </c>
      <c r="E27" s="8" t="s">
        <v>121</v>
      </c>
      <c r="F27" s="9">
        <v>192</v>
      </c>
      <c r="G27" s="9">
        <v>191</v>
      </c>
      <c r="H27" s="10">
        <v>58536.2</v>
      </c>
      <c r="I27" s="10">
        <v>70032.539999999994</v>
      </c>
      <c r="J27" s="10">
        <v>0</v>
      </c>
      <c r="K27" s="10">
        <v>128568.74</v>
      </c>
      <c r="L27" s="10">
        <v>738.55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128568.74</v>
      </c>
      <c r="T27" s="10">
        <v>163766.92000000001</v>
      </c>
      <c r="U27" s="10">
        <v>491.7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164258.62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70771.09</v>
      </c>
      <c r="AW27" s="10">
        <v>164258.62</v>
      </c>
      <c r="AX27" s="11">
        <v>60</v>
      </c>
      <c r="AY27" s="11">
        <v>300</v>
      </c>
      <c r="AZ27" s="10">
        <v>490498.74</v>
      </c>
      <c r="BA27" s="10">
        <v>134550</v>
      </c>
      <c r="BB27" s="12">
        <v>90</v>
      </c>
      <c r="BC27" s="12">
        <v>85.999157190635501</v>
      </c>
      <c r="BD27" s="12">
        <v>10.08</v>
      </c>
      <c r="BE27" s="12"/>
      <c r="BF27" s="8" t="s">
        <v>75</v>
      </c>
      <c r="BG27" s="5"/>
      <c r="BH27" s="8" t="s">
        <v>84</v>
      </c>
      <c r="BI27" s="8" t="s">
        <v>122</v>
      </c>
      <c r="BJ27" s="8"/>
      <c r="BK27" s="8" t="s">
        <v>91</v>
      </c>
      <c r="BL27" s="6" t="s">
        <v>79</v>
      </c>
      <c r="BM27" s="12">
        <v>1000632.88950262</v>
      </c>
      <c r="BN27" s="6" t="s">
        <v>80</v>
      </c>
      <c r="BO27" s="12"/>
      <c r="BP27" s="13">
        <v>37760</v>
      </c>
      <c r="BQ27" s="13">
        <v>46873</v>
      </c>
      <c r="BR27" s="12">
        <v>66290.89</v>
      </c>
      <c r="BS27" s="12">
        <v>144.56</v>
      </c>
      <c r="BT27" s="12">
        <v>29.98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45047</v>
      </c>
      <c r="E28" s="17" t="s">
        <v>123</v>
      </c>
      <c r="F28" s="18">
        <v>130</v>
      </c>
      <c r="G28" s="18">
        <v>129</v>
      </c>
      <c r="H28" s="19">
        <v>58536.2</v>
      </c>
      <c r="I28" s="19">
        <v>58036.49</v>
      </c>
      <c r="J28" s="19">
        <v>0</v>
      </c>
      <c r="K28" s="19">
        <v>116572.69</v>
      </c>
      <c r="L28" s="19">
        <v>738.55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116572.69</v>
      </c>
      <c r="T28" s="19">
        <v>100171.74</v>
      </c>
      <c r="U28" s="19">
        <v>491.7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100663.44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58775.040000000001</v>
      </c>
      <c r="AW28" s="19">
        <v>100663.44</v>
      </c>
      <c r="AX28" s="20">
        <v>59</v>
      </c>
      <c r="AY28" s="20">
        <v>300</v>
      </c>
      <c r="AZ28" s="19">
        <v>490498.74</v>
      </c>
      <c r="BA28" s="19">
        <v>134550</v>
      </c>
      <c r="BB28" s="21">
        <v>90</v>
      </c>
      <c r="BC28" s="21">
        <v>77.975043478260901</v>
      </c>
      <c r="BD28" s="21">
        <v>10.08</v>
      </c>
      <c r="BE28" s="21"/>
      <c r="BF28" s="17" t="s">
        <v>75</v>
      </c>
      <c r="BG28" s="14"/>
      <c r="BH28" s="17" t="s">
        <v>84</v>
      </c>
      <c r="BI28" s="17" t="s">
        <v>122</v>
      </c>
      <c r="BJ28" s="17"/>
      <c r="BK28" s="17" t="s">
        <v>91</v>
      </c>
      <c r="BL28" s="15" t="s">
        <v>79</v>
      </c>
      <c r="BM28" s="21">
        <v>907269.27581147</v>
      </c>
      <c r="BN28" s="15" t="s">
        <v>80</v>
      </c>
      <c r="BO28" s="21"/>
      <c r="BP28" s="22">
        <v>37760</v>
      </c>
      <c r="BQ28" s="22">
        <v>46873</v>
      </c>
      <c r="BR28" s="21">
        <v>44159.040000000001</v>
      </c>
      <c r="BS28" s="21">
        <v>144.56</v>
      </c>
      <c r="BT28" s="21">
        <v>29.98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45047</v>
      </c>
      <c r="E29" s="8" t="s">
        <v>124</v>
      </c>
      <c r="F29" s="9">
        <v>2</v>
      </c>
      <c r="G29" s="9">
        <v>1</v>
      </c>
      <c r="H29" s="10">
        <v>58527.44</v>
      </c>
      <c r="I29" s="10">
        <v>732.47</v>
      </c>
      <c r="J29" s="10">
        <v>0</v>
      </c>
      <c r="K29" s="10">
        <v>59259.91</v>
      </c>
      <c r="L29" s="10">
        <v>738.62</v>
      </c>
      <c r="M29" s="10">
        <v>0</v>
      </c>
      <c r="N29" s="10">
        <v>0</v>
      </c>
      <c r="O29" s="10">
        <v>508.37</v>
      </c>
      <c r="P29" s="10">
        <v>0</v>
      </c>
      <c r="Q29" s="10">
        <v>0</v>
      </c>
      <c r="R29" s="10">
        <v>0</v>
      </c>
      <c r="S29" s="10">
        <v>58751.54</v>
      </c>
      <c r="T29" s="10">
        <v>497.78</v>
      </c>
      <c r="U29" s="10">
        <v>491.63</v>
      </c>
      <c r="V29" s="10">
        <v>0</v>
      </c>
      <c r="W29" s="10">
        <v>497.78</v>
      </c>
      <c r="X29" s="10">
        <v>0</v>
      </c>
      <c r="Y29" s="10">
        <v>0</v>
      </c>
      <c r="Z29" s="10">
        <v>0</v>
      </c>
      <c r="AA29" s="10">
        <v>491.63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144.56</v>
      </c>
      <c r="AK29" s="10">
        <v>0</v>
      </c>
      <c r="AL29" s="10">
        <v>0</v>
      </c>
      <c r="AM29" s="10">
        <v>0</v>
      </c>
      <c r="AN29" s="10">
        <v>0</v>
      </c>
      <c r="AO29" s="10">
        <v>72.95</v>
      </c>
      <c r="AP29" s="10">
        <v>80</v>
      </c>
      <c r="AQ29" s="10">
        <v>0</v>
      </c>
      <c r="AR29" s="10">
        <v>0</v>
      </c>
      <c r="AS29" s="10">
        <v>1.2849999999999999E-3</v>
      </c>
      <c r="AT29" s="10">
        <v>0</v>
      </c>
      <c r="AU29" s="10">
        <f t="shared" si="0"/>
        <v>1303.6587149999998</v>
      </c>
      <c r="AV29" s="10">
        <v>962.72</v>
      </c>
      <c r="AW29" s="10">
        <v>491.63</v>
      </c>
      <c r="AX29" s="11">
        <v>59</v>
      </c>
      <c r="AY29" s="11">
        <v>300</v>
      </c>
      <c r="AZ29" s="10">
        <v>490498.74</v>
      </c>
      <c r="BA29" s="10">
        <v>134550</v>
      </c>
      <c r="BB29" s="12">
        <v>90</v>
      </c>
      <c r="BC29" s="12">
        <v>39.298688963210701</v>
      </c>
      <c r="BD29" s="12">
        <v>10.08</v>
      </c>
      <c r="BE29" s="12"/>
      <c r="BF29" s="8" t="s">
        <v>75</v>
      </c>
      <c r="BG29" s="5"/>
      <c r="BH29" s="8" t="s">
        <v>84</v>
      </c>
      <c r="BI29" s="8" t="s">
        <v>122</v>
      </c>
      <c r="BJ29" s="8"/>
      <c r="BK29" s="8" t="s">
        <v>82</v>
      </c>
      <c r="BL29" s="6" t="s">
        <v>79</v>
      </c>
      <c r="BM29" s="12">
        <v>457255.18685901997</v>
      </c>
      <c r="BN29" s="6" t="s">
        <v>80</v>
      </c>
      <c r="BO29" s="12"/>
      <c r="BP29" s="13">
        <v>37760</v>
      </c>
      <c r="BQ29" s="13">
        <v>46873</v>
      </c>
      <c r="BR29" s="12">
        <v>331.92</v>
      </c>
      <c r="BS29" s="12">
        <v>144.56</v>
      </c>
      <c r="BT29" s="12">
        <v>29.98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45047</v>
      </c>
      <c r="E30" s="17" t="s">
        <v>125</v>
      </c>
      <c r="F30" s="18">
        <v>61</v>
      </c>
      <c r="G30" s="18">
        <v>60</v>
      </c>
      <c r="H30" s="19">
        <v>61834.66</v>
      </c>
      <c r="I30" s="19">
        <v>36250.949999999997</v>
      </c>
      <c r="J30" s="19">
        <v>0</v>
      </c>
      <c r="K30" s="19">
        <v>98085.61</v>
      </c>
      <c r="L30" s="19">
        <v>775.94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98085.61</v>
      </c>
      <c r="T30" s="19">
        <v>41214.75</v>
      </c>
      <c r="U30" s="19">
        <v>529.72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41744.47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37026.89</v>
      </c>
      <c r="AW30" s="19">
        <v>41744.47</v>
      </c>
      <c r="AX30" s="20">
        <v>60</v>
      </c>
      <c r="AY30" s="20">
        <v>300</v>
      </c>
      <c r="AZ30" s="19">
        <v>512645</v>
      </c>
      <c r="BA30" s="19">
        <v>140618.89000000001</v>
      </c>
      <c r="BB30" s="21">
        <v>90</v>
      </c>
      <c r="BC30" s="21">
        <v>62.777518013404901</v>
      </c>
      <c r="BD30" s="21">
        <v>10.28</v>
      </c>
      <c r="BE30" s="21"/>
      <c r="BF30" s="17" t="s">
        <v>75</v>
      </c>
      <c r="BG30" s="14"/>
      <c r="BH30" s="17" t="s">
        <v>89</v>
      </c>
      <c r="BI30" s="17" t="s">
        <v>126</v>
      </c>
      <c r="BJ30" s="17"/>
      <c r="BK30" s="17" t="s">
        <v>91</v>
      </c>
      <c r="BL30" s="15" t="s">
        <v>79</v>
      </c>
      <c r="BM30" s="21">
        <v>763386.86490142997</v>
      </c>
      <c r="BN30" s="15" t="s">
        <v>80</v>
      </c>
      <c r="BO30" s="21"/>
      <c r="BP30" s="22">
        <v>37761</v>
      </c>
      <c r="BQ30" s="22">
        <v>46873</v>
      </c>
      <c r="BR30" s="21">
        <v>20807.73</v>
      </c>
      <c r="BS30" s="21">
        <v>146.56</v>
      </c>
      <c r="BT30" s="21">
        <v>29.48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45047</v>
      </c>
      <c r="E31" s="8" t="s">
        <v>127</v>
      </c>
      <c r="F31" s="9">
        <v>0</v>
      </c>
      <c r="G31" s="9">
        <v>0</v>
      </c>
      <c r="H31" s="10">
        <v>54643.94</v>
      </c>
      <c r="I31" s="10">
        <v>0</v>
      </c>
      <c r="J31" s="10">
        <v>0</v>
      </c>
      <c r="K31" s="10">
        <v>54643.94</v>
      </c>
      <c r="L31" s="10">
        <v>771.98</v>
      </c>
      <c r="M31" s="10">
        <v>0</v>
      </c>
      <c r="N31" s="10">
        <v>0</v>
      </c>
      <c r="O31" s="10">
        <v>0</v>
      </c>
      <c r="P31" s="10">
        <v>771.98</v>
      </c>
      <c r="Q31" s="10">
        <v>1.86</v>
      </c>
      <c r="R31" s="10">
        <v>0</v>
      </c>
      <c r="S31" s="10">
        <v>53870.1</v>
      </c>
      <c r="T31" s="10">
        <v>0</v>
      </c>
      <c r="U31" s="10">
        <v>468.1</v>
      </c>
      <c r="V31" s="10">
        <v>0</v>
      </c>
      <c r="W31" s="10">
        <v>0</v>
      </c>
      <c r="X31" s="10">
        <v>468.1</v>
      </c>
      <c r="Y31" s="10">
        <v>0</v>
      </c>
      <c r="Z31" s="10">
        <v>0</v>
      </c>
      <c r="AA31" s="10">
        <v>0</v>
      </c>
      <c r="AB31" s="10">
        <v>139.19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73.14</v>
      </c>
      <c r="AI31" s="10">
        <v>83.83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5.0110000000000002E-2</v>
      </c>
      <c r="AT31" s="10">
        <v>0</v>
      </c>
      <c r="AU31" s="10">
        <f t="shared" si="0"/>
        <v>1538.04989</v>
      </c>
      <c r="AV31" s="10">
        <v>0</v>
      </c>
      <c r="AW31" s="10">
        <v>0</v>
      </c>
      <c r="AX31" s="11">
        <v>59</v>
      </c>
      <c r="AY31" s="11">
        <v>300</v>
      </c>
      <c r="AZ31" s="10">
        <v>486935</v>
      </c>
      <c r="BA31" s="10">
        <v>133555.38</v>
      </c>
      <c r="BB31" s="12">
        <v>90</v>
      </c>
      <c r="BC31" s="12">
        <v>36.3018621937956</v>
      </c>
      <c r="BD31" s="12">
        <v>10.28</v>
      </c>
      <c r="BE31" s="12"/>
      <c r="BF31" s="8" t="s">
        <v>75</v>
      </c>
      <c r="BG31" s="5"/>
      <c r="BH31" s="8" t="s">
        <v>106</v>
      </c>
      <c r="BI31" s="8" t="s">
        <v>107</v>
      </c>
      <c r="BJ31" s="8"/>
      <c r="BK31" s="8" t="s">
        <v>78</v>
      </c>
      <c r="BL31" s="6" t="s">
        <v>79</v>
      </c>
      <c r="BM31" s="12">
        <v>419263.60809629998</v>
      </c>
      <c r="BN31" s="6" t="s">
        <v>80</v>
      </c>
      <c r="BO31" s="12"/>
      <c r="BP31" s="13">
        <v>37763</v>
      </c>
      <c r="BQ31" s="13">
        <v>46873</v>
      </c>
      <c r="BR31" s="12">
        <v>0</v>
      </c>
      <c r="BS31" s="12">
        <v>139.19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45047</v>
      </c>
      <c r="E32" s="17" t="s">
        <v>128</v>
      </c>
      <c r="F32" s="18">
        <v>0</v>
      </c>
      <c r="G32" s="18">
        <v>0</v>
      </c>
      <c r="H32" s="19">
        <v>53013.64</v>
      </c>
      <c r="I32" s="19">
        <v>0</v>
      </c>
      <c r="J32" s="19">
        <v>0</v>
      </c>
      <c r="K32" s="19">
        <v>53013.64</v>
      </c>
      <c r="L32" s="19">
        <v>732.4</v>
      </c>
      <c r="M32" s="19">
        <v>0</v>
      </c>
      <c r="N32" s="19">
        <v>0</v>
      </c>
      <c r="O32" s="19">
        <v>0</v>
      </c>
      <c r="P32" s="19">
        <v>732.4</v>
      </c>
      <c r="Q32" s="19">
        <v>0</v>
      </c>
      <c r="R32" s="19">
        <v>0</v>
      </c>
      <c r="S32" s="19">
        <v>52281.24</v>
      </c>
      <c r="T32" s="19">
        <v>0</v>
      </c>
      <c r="U32" s="19">
        <v>445.31</v>
      </c>
      <c r="V32" s="19">
        <v>0</v>
      </c>
      <c r="W32" s="19">
        <v>0</v>
      </c>
      <c r="X32" s="19">
        <v>445.31</v>
      </c>
      <c r="Y32" s="19">
        <v>0</v>
      </c>
      <c r="Z32" s="19">
        <v>0</v>
      </c>
      <c r="AA32" s="19">
        <v>0</v>
      </c>
      <c r="AB32" s="19">
        <v>150.04</v>
      </c>
      <c r="AC32" s="19">
        <v>84.5</v>
      </c>
      <c r="AD32" s="19">
        <v>0</v>
      </c>
      <c r="AE32" s="19">
        <v>0</v>
      </c>
      <c r="AF32" s="19">
        <v>0</v>
      </c>
      <c r="AG32" s="19">
        <v>0</v>
      </c>
      <c r="AH32" s="19">
        <v>70.41</v>
      </c>
      <c r="AI32" s="19">
        <v>80.84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7.6999999999999999E-2</v>
      </c>
      <c r="AR32" s="19">
        <v>0</v>
      </c>
      <c r="AS32" s="19">
        <v>0</v>
      </c>
      <c r="AT32" s="19">
        <v>0</v>
      </c>
      <c r="AU32" s="19">
        <f t="shared" si="0"/>
        <v>1563.5769999999998</v>
      </c>
      <c r="AV32" s="19">
        <v>0</v>
      </c>
      <c r="AW32" s="19">
        <v>0</v>
      </c>
      <c r="AX32" s="20">
        <v>55</v>
      </c>
      <c r="AY32" s="20">
        <v>300</v>
      </c>
      <c r="AZ32" s="19">
        <v>474134.12</v>
      </c>
      <c r="BA32" s="19">
        <v>128803</v>
      </c>
      <c r="BB32" s="21">
        <v>89.14</v>
      </c>
      <c r="BC32" s="21">
        <v>36.181996798211202</v>
      </c>
      <c r="BD32" s="21">
        <v>10.08</v>
      </c>
      <c r="BE32" s="21"/>
      <c r="BF32" s="17" t="s">
        <v>75</v>
      </c>
      <c r="BG32" s="14"/>
      <c r="BH32" s="17" t="s">
        <v>76</v>
      </c>
      <c r="BI32" s="17" t="s">
        <v>87</v>
      </c>
      <c r="BJ32" s="17"/>
      <c r="BK32" s="17" t="s">
        <v>78</v>
      </c>
      <c r="BL32" s="15" t="s">
        <v>79</v>
      </c>
      <c r="BM32" s="21">
        <v>406897.72839012003</v>
      </c>
      <c r="BN32" s="15" t="s">
        <v>80</v>
      </c>
      <c r="BO32" s="21"/>
      <c r="BP32" s="22">
        <v>37762</v>
      </c>
      <c r="BQ32" s="22">
        <v>46873</v>
      </c>
      <c r="BR32" s="21">
        <v>0</v>
      </c>
      <c r="BS32" s="21">
        <v>150.04</v>
      </c>
      <c r="BT32" s="21">
        <v>84.5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45047</v>
      </c>
      <c r="E33" s="8" t="s">
        <v>129</v>
      </c>
      <c r="F33" s="9">
        <v>0</v>
      </c>
      <c r="G33" s="9">
        <v>0</v>
      </c>
      <c r="H33" s="10">
        <v>25750.02</v>
      </c>
      <c r="I33" s="10">
        <v>0</v>
      </c>
      <c r="J33" s="10">
        <v>0</v>
      </c>
      <c r="K33" s="10">
        <v>25750.02</v>
      </c>
      <c r="L33" s="10">
        <v>319.13</v>
      </c>
      <c r="M33" s="10">
        <v>0</v>
      </c>
      <c r="N33" s="10">
        <v>0</v>
      </c>
      <c r="O33" s="10">
        <v>0</v>
      </c>
      <c r="P33" s="10">
        <v>319.13</v>
      </c>
      <c r="Q33" s="10">
        <v>0</v>
      </c>
      <c r="R33" s="10">
        <v>0</v>
      </c>
      <c r="S33" s="10">
        <v>25430.89</v>
      </c>
      <c r="T33" s="10">
        <v>0</v>
      </c>
      <c r="U33" s="10">
        <v>213.94</v>
      </c>
      <c r="V33" s="10">
        <v>0</v>
      </c>
      <c r="W33" s="10">
        <v>0</v>
      </c>
      <c r="X33" s="10">
        <v>213.94</v>
      </c>
      <c r="Y33" s="10">
        <v>0</v>
      </c>
      <c r="Z33" s="10">
        <v>0</v>
      </c>
      <c r="AA33" s="10">
        <v>0</v>
      </c>
      <c r="AB33" s="10">
        <v>100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33.49</v>
      </c>
      <c r="AI33" s="10">
        <v>52.72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9.9000000000000005E-2</v>
      </c>
      <c r="AR33" s="10">
        <v>0</v>
      </c>
      <c r="AS33" s="10">
        <v>0</v>
      </c>
      <c r="AT33" s="10">
        <v>0</v>
      </c>
      <c r="AU33" s="10">
        <f t="shared" si="0"/>
        <v>719.37900000000002</v>
      </c>
      <c r="AV33" s="10">
        <v>0</v>
      </c>
      <c r="AW33" s="10">
        <v>0</v>
      </c>
      <c r="AX33" s="11">
        <v>60</v>
      </c>
      <c r="AY33" s="11">
        <v>300</v>
      </c>
      <c r="AZ33" s="10">
        <v>320508.90000000002</v>
      </c>
      <c r="BA33" s="10">
        <v>58800</v>
      </c>
      <c r="BB33" s="12">
        <v>60</v>
      </c>
      <c r="BC33" s="12">
        <v>25.949887755102001</v>
      </c>
      <c r="BD33" s="12">
        <v>9.9700000000000006</v>
      </c>
      <c r="BE33" s="12"/>
      <c r="BF33" s="8" t="s">
        <v>75</v>
      </c>
      <c r="BG33" s="5"/>
      <c r="BH33" s="8" t="s">
        <v>84</v>
      </c>
      <c r="BI33" s="8" t="s">
        <v>116</v>
      </c>
      <c r="BJ33" s="8"/>
      <c r="BK33" s="8" t="s">
        <v>78</v>
      </c>
      <c r="BL33" s="6" t="s">
        <v>79</v>
      </c>
      <c r="BM33" s="12">
        <v>197925.13283807001</v>
      </c>
      <c r="BN33" s="6" t="s">
        <v>80</v>
      </c>
      <c r="BO33" s="12"/>
      <c r="BP33" s="13">
        <v>37791</v>
      </c>
      <c r="BQ33" s="13">
        <v>46905</v>
      </c>
      <c r="BR33" s="12">
        <v>0</v>
      </c>
      <c r="BS33" s="12">
        <v>100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45047</v>
      </c>
      <c r="E34" s="17" t="s">
        <v>130</v>
      </c>
      <c r="F34" s="18">
        <v>0</v>
      </c>
      <c r="G34" s="18">
        <v>0</v>
      </c>
      <c r="H34" s="19">
        <v>2482.2600000000002</v>
      </c>
      <c r="I34" s="19">
        <v>0</v>
      </c>
      <c r="J34" s="19">
        <v>0</v>
      </c>
      <c r="K34" s="19">
        <v>2482.2600000000002</v>
      </c>
      <c r="L34" s="19">
        <v>832.15</v>
      </c>
      <c r="M34" s="19">
        <v>0</v>
      </c>
      <c r="N34" s="19">
        <v>0</v>
      </c>
      <c r="O34" s="19">
        <v>0</v>
      </c>
      <c r="P34" s="19">
        <v>832.15</v>
      </c>
      <c r="Q34" s="19">
        <v>0</v>
      </c>
      <c r="R34" s="19">
        <v>0</v>
      </c>
      <c r="S34" s="19">
        <v>1650.11</v>
      </c>
      <c r="T34" s="19">
        <v>0</v>
      </c>
      <c r="U34" s="19">
        <v>20.75</v>
      </c>
      <c r="V34" s="19">
        <v>0</v>
      </c>
      <c r="W34" s="19">
        <v>0</v>
      </c>
      <c r="X34" s="19">
        <v>20.75</v>
      </c>
      <c r="Y34" s="19">
        <v>0</v>
      </c>
      <c r="Z34" s="19">
        <v>0</v>
      </c>
      <c r="AA34" s="19">
        <v>0</v>
      </c>
      <c r="AB34" s="19">
        <v>106.25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44.12</v>
      </c>
      <c r="AI34" s="19">
        <v>55.44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0.08</v>
      </c>
      <c r="AR34" s="19">
        <v>0</v>
      </c>
      <c r="AS34" s="19">
        <v>0</v>
      </c>
      <c r="AT34" s="19">
        <v>0</v>
      </c>
      <c r="AU34" s="19">
        <f t="shared" si="0"/>
        <v>1058.79</v>
      </c>
      <c r="AV34" s="19">
        <v>0</v>
      </c>
      <c r="AW34" s="19">
        <v>0</v>
      </c>
      <c r="AX34" s="20">
        <v>1</v>
      </c>
      <c r="AY34" s="20">
        <v>240</v>
      </c>
      <c r="AZ34" s="19">
        <v>320612.59000000003</v>
      </c>
      <c r="BA34" s="19">
        <v>88200</v>
      </c>
      <c r="BB34" s="21">
        <v>90</v>
      </c>
      <c r="BC34" s="21">
        <v>1.68378571428571</v>
      </c>
      <c r="BD34" s="21">
        <v>10.029999999999999</v>
      </c>
      <c r="BE34" s="21"/>
      <c r="BF34" s="17" t="s">
        <v>75</v>
      </c>
      <c r="BG34" s="14"/>
      <c r="BH34" s="17" t="s">
        <v>84</v>
      </c>
      <c r="BI34" s="17" t="s">
        <v>116</v>
      </c>
      <c r="BJ34" s="17"/>
      <c r="BK34" s="17" t="s">
        <v>78</v>
      </c>
      <c r="BL34" s="15" t="s">
        <v>79</v>
      </c>
      <c r="BM34" s="21">
        <v>12842.58006493</v>
      </c>
      <c r="BN34" s="15" t="s">
        <v>80</v>
      </c>
      <c r="BO34" s="21"/>
      <c r="BP34" s="22">
        <v>37813</v>
      </c>
      <c r="BQ34" s="22">
        <v>45107</v>
      </c>
      <c r="BR34" s="21">
        <v>0</v>
      </c>
      <c r="BS34" s="21">
        <v>106.25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45047</v>
      </c>
      <c r="E35" s="8" t="s">
        <v>131</v>
      </c>
      <c r="F35" s="9">
        <v>1</v>
      </c>
      <c r="G35" s="9">
        <v>1</v>
      </c>
      <c r="H35" s="10">
        <v>40172.519999999997</v>
      </c>
      <c r="I35" s="10">
        <v>492.06</v>
      </c>
      <c r="J35" s="10">
        <v>0</v>
      </c>
      <c r="K35" s="10">
        <v>40664.58</v>
      </c>
      <c r="L35" s="10">
        <v>496.14</v>
      </c>
      <c r="M35" s="10">
        <v>0</v>
      </c>
      <c r="N35" s="10">
        <v>0</v>
      </c>
      <c r="O35" s="10">
        <v>492.06</v>
      </c>
      <c r="P35" s="10">
        <v>0</v>
      </c>
      <c r="Q35" s="10">
        <v>0</v>
      </c>
      <c r="R35" s="10">
        <v>0</v>
      </c>
      <c r="S35" s="10">
        <v>40172.519999999997</v>
      </c>
      <c r="T35" s="10">
        <v>336.84</v>
      </c>
      <c r="U35" s="10">
        <v>332.76</v>
      </c>
      <c r="V35" s="10">
        <v>0</v>
      </c>
      <c r="W35" s="10">
        <v>336.84</v>
      </c>
      <c r="X35" s="10">
        <v>0</v>
      </c>
      <c r="Y35" s="10">
        <v>0</v>
      </c>
      <c r="Z35" s="10">
        <v>0</v>
      </c>
      <c r="AA35" s="10">
        <v>332.76</v>
      </c>
      <c r="AB35" s="10">
        <v>0</v>
      </c>
      <c r="AC35" s="10">
        <v>0</v>
      </c>
      <c r="AD35" s="10">
        <v>0</v>
      </c>
      <c r="AE35" s="10">
        <v>0</v>
      </c>
      <c r="AF35" s="10">
        <v>29.54</v>
      </c>
      <c r="AG35" s="10">
        <v>0</v>
      </c>
      <c r="AH35" s="10">
        <v>0</v>
      </c>
      <c r="AI35" s="10">
        <v>8.86</v>
      </c>
      <c r="AJ35" s="10">
        <v>117.55</v>
      </c>
      <c r="AK35" s="10">
        <v>0</v>
      </c>
      <c r="AL35" s="10">
        <v>0</v>
      </c>
      <c r="AM35" s="10">
        <v>0</v>
      </c>
      <c r="AN35" s="10">
        <v>0</v>
      </c>
      <c r="AO35" s="10">
        <v>50.19</v>
      </c>
      <c r="AP35" s="10">
        <v>56.6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1091.6399999999999</v>
      </c>
      <c r="AV35" s="10">
        <v>496.14</v>
      </c>
      <c r="AW35" s="10">
        <v>332.76</v>
      </c>
      <c r="AX35" s="11">
        <v>61</v>
      </c>
      <c r="AY35" s="11">
        <v>300</v>
      </c>
      <c r="AZ35" s="10">
        <v>824000</v>
      </c>
      <c r="BA35" s="10">
        <v>91644.33</v>
      </c>
      <c r="BB35" s="12">
        <v>36.409999999999997</v>
      </c>
      <c r="BC35" s="12">
        <v>15.960414061622799</v>
      </c>
      <c r="BD35" s="12">
        <v>9.94</v>
      </c>
      <c r="BE35" s="12"/>
      <c r="BF35" s="8" t="s">
        <v>75</v>
      </c>
      <c r="BG35" s="5"/>
      <c r="BH35" s="8" t="s">
        <v>89</v>
      </c>
      <c r="BI35" s="8" t="s">
        <v>90</v>
      </c>
      <c r="BJ35" s="8"/>
      <c r="BK35" s="8" t="s">
        <v>82</v>
      </c>
      <c r="BL35" s="6" t="s">
        <v>79</v>
      </c>
      <c r="BM35" s="12">
        <v>312657.21952475997</v>
      </c>
      <c r="BN35" s="6" t="s">
        <v>80</v>
      </c>
      <c r="BO35" s="12"/>
      <c r="BP35" s="13">
        <v>37823</v>
      </c>
      <c r="BQ35" s="13">
        <v>46934</v>
      </c>
      <c r="BR35" s="12">
        <v>216.39</v>
      </c>
      <c r="BS35" s="12">
        <v>117.55</v>
      </c>
      <c r="BT35" s="12">
        <v>29.54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45047</v>
      </c>
      <c r="E36" s="17" t="s">
        <v>132</v>
      </c>
      <c r="F36" s="18">
        <v>34</v>
      </c>
      <c r="G36" s="18">
        <v>34</v>
      </c>
      <c r="H36" s="19">
        <v>0</v>
      </c>
      <c r="I36" s="19">
        <v>8008.35</v>
      </c>
      <c r="J36" s="19">
        <v>0</v>
      </c>
      <c r="K36" s="19">
        <v>8008.35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8008.35</v>
      </c>
      <c r="T36" s="19">
        <v>1181.44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1181.44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8008.35</v>
      </c>
      <c r="AW36" s="19">
        <v>1181.44</v>
      </c>
      <c r="AX36" s="20">
        <v>0</v>
      </c>
      <c r="AY36" s="20">
        <v>300</v>
      </c>
      <c r="AZ36" s="19">
        <v>392000</v>
      </c>
      <c r="BA36" s="19">
        <v>30568</v>
      </c>
      <c r="BB36" s="21">
        <v>25.55</v>
      </c>
      <c r="BC36" s="21">
        <v>6.6937104979063102</v>
      </c>
      <c r="BD36" s="21">
        <v>9.7899999999999991</v>
      </c>
      <c r="BE36" s="21"/>
      <c r="BF36" s="17" t="s">
        <v>75</v>
      </c>
      <c r="BG36" s="14"/>
      <c r="BH36" s="17" t="s">
        <v>106</v>
      </c>
      <c r="BI36" s="17" t="s">
        <v>133</v>
      </c>
      <c r="BJ36" s="17"/>
      <c r="BK36" s="17" t="s">
        <v>91</v>
      </c>
      <c r="BL36" s="15" t="s">
        <v>79</v>
      </c>
      <c r="BM36" s="21">
        <v>62327.890906050001</v>
      </c>
      <c r="BN36" s="15" t="s">
        <v>80</v>
      </c>
      <c r="BO36" s="21"/>
      <c r="BP36" s="22">
        <v>37841</v>
      </c>
      <c r="BQ36" s="22">
        <v>46966</v>
      </c>
      <c r="BR36" s="21">
        <v>6735.89</v>
      </c>
      <c r="BS36" s="21">
        <v>0</v>
      </c>
      <c r="BT36" s="21">
        <v>34.18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45047</v>
      </c>
      <c r="E37" s="8" t="s">
        <v>134</v>
      </c>
      <c r="F37" s="9">
        <v>0</v>
      </c>
      <c r="G37" s="9">
        <v>0</v>
      </c>
      <c r="H37" s="10">
        <v>20865.580000000002</v>
      </c>
      <c r="I37" s="10">
        <v>0</v>
      </c>
      <c r="J37" s="10">
        <v>0</v>
      </c>
      <c r="K37" s="10">
        <v>20865.580000000002</v>
      </c>
      <c r="L37" s="10">
        <v>255.5</v>
      </c>
      <c r="M37" s="10">
        <v>0</v>
      </c>
      <c r="N37" s="10">
        <v>0</v>
      </c>
      <c r="O37" s="10">
        <v>0</v>
      </c>
      <c r="P37" s="10">
        <v>255.5</v>
      </c>
      <c r="Q37" s="10">
        <v>0</v>
      </c>
      <c r="R37" s="10">
        <v>0</v>
      </c>
      <c r="S37" s="10">
        <v>20610.080000000002</v>
      </c>
      <c r="T37" s="10">
        <v>0</v>
      </c>
      <c r="U37" s="10">
        <v>172.84</v>
      </c>
      <c r="V37" s="10">
        <v>0</v>
      </c>
      <c r="W37" s="10">
        <v>0</v>
      </c>
      <c r="X37" s="10">
        <v>172.84</v>
      </c>
      <c r="Y37" s="10">
        <v>0</v>
      </c>
      <c r="Z37" s="10">
        <v>0</v>
      </c>
      <c r="AA37" s="10">
        <v>0</v>
      </c>
      <c r="AB37" s="10">
        <v>100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27.9</v>
      </c>
      <c r="AI37" s="10">
        <v>29.76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4.8000000000000001E-2</v>
      </c>
      <c r="AR37" s="10">
        <v>0</v>
      </c>
      <c r="AS37" s="10">
        <v>0</v>
      </c>
      <c r="AT37" s="10">
        <v>0</v>
      </c>
      <c r="AU37" s="10">
        <f t="shared" si="0"/>
        <v>586.048</v>
      </c>
      <c r="AV37" s="10">
        <v>0</v>
      </c>
      <c r="AW37" s="10">
        <v>0</v>
      </c>
      <c r="AX37" s="11">
        <v>61</v>
      </c>
      <c r="AY37" s="11">
        <v>300</v>
      </c>
      <c r="AZ37" s="10">
        <v>255000</v>
      </c>
      <c r="BA37" s="10">
        <v>47358.11</v>
      </c>
      <c r="BB37" s="12">
        <v>60.78</v>
      </c>
      <c r="BC37" s="12">
        <v>26.451238497482301</v>
      </c>
      <c r="BD37" s="12">
        <v>9.94</v>
      </c>
      <c r="BE37" s="12"/>
      <c r="BF37" s="8" t="s">
        <v>75</v>
      </c>
      <c r="BG37" s="5"/>
      <c r="BH37" s="8" t="s">
        <v>93</v>
      </c>
      <c r="BI37" s="8" t="s">
        <v>94</v>
      </c>
      <c r="BJ37" s="8" t="s">
        <v>135</v>
      </c>
      <c r="BK37" s="8" t="s">
        <v>78</v>
      </c>
      <c r="BL37" s="6" t="s">
        <v>79</v>
      </c>
      <c r="BM37" s="12">
        <v>160405.42905904001</v>
      </c>
      <c r="BN37" s="6" t="s">
        <v>80</v>
      </c>
      <c r="BO37" s="12"/>
      <c r="BP37" s="13">
        <v>37820</v>
      </c>
      <c r="BQ37" s="13">
        <v>46934</v>
      </c>
      <c r="BR37" s="12">
        <v>0</v>
      </c>
      <c r="BS37" s="12">
        <v>100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45047</v>
      </c>
      <c r="E38" s="17" t="s">
        <v>136</v>
      </c>
      <c r="F38" s="18">
        <v>1</v>
      </c>
      <c r="G38" s="18">
        <v>1</v>
      </c>
      <c r="H38" s="19">
        <v>5098.97</v>
      </c>
      <c r="I38" s="19">
        <v>70.22</v>
      </c>
      <c r="J38" s="19">
        <v>0</v>
      </c>
      <c r="K38" s="19">
        <v>5169.1899999999996</v>
      </c>
      <c r="L38" s="19">
        <v>1258.49</v>
      </c>
      <c r="M38" s="19">
        <v>0</v>
      </c>
      <c r="N38" s="19">
        <v>0</v>
      </c>
      <c r="O38" s="19">
        <v>70.22</v>
      </c>
      <c r="P38" s="19">
        <v>1242.3499999999999</v>
      </c>
      <c r="Q38" s="19">
        <v>0</v>
      </c>
      <c r="R38" s="19">
        <v>0</v>
      </c>
      <c r="S38" s="19">
        <v>3856.62</v>
      </c>
      <c r="T38" s="19">
        <v>0</v>
      </c>
      <c r="U38" s="19">
        <v>42.62</v>
      </c>
      <c r="V38" s="19">
        <v>0</v>
      </c>
      <c r="W38" s="19">
        <v>0</v>
      </c>
      <c r="X38" s="19">
        <v>42.62</v>
      </c>
      <c r="Y38" s="19">
        <v>0</v>
      </c>
      <c r="Z38" s="19">
        <v>0</v>
      </c>
      <c r="AA38" s="19">
        <v>0</v>
      </c>
      <c r="AB38" s="19">
        <v>162.09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67.31</v>
      </c>
      <c r="AI38" s="19">
        <v>84.48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2.5699999999999998E-3</v>
      </c>
      <c r="AT38" s="19">
        <v>0</v>
      </c>
      <c r="AU38" s="19">
        <f t="shared" si="0"/>
        <v>1669.0674299999998</v>
      </c>
      <c r="AV38" s="19">
        <v>16.14</v>
      </c>
      <c r="AW38" s="19">
        <v>0</v>
      </c>
      <c r="AX38" s="20">
        <v>3</v>
      </c>
      <c r="AY38" s="20">
        <v>240</v>
      </c>
      <c r="AZ38" s="19">
        <v>489875.47</v>
      </c>
      <c r="BA38" s="19">
        <v>134550</v>
      </c>
      <c r="BB38" s="21">
        <v>90</v>
      </c>
      <c r="BC38" s="21">
        <v>2.57967892976589</v>
      </c>
      <c r="BD38" s="21">
        <v>10.029999999999999</v>
      </c>
      <c r="BE38" s="21"/>
      <c r="BF38" s="17" t="s">
        <v>75</v>
      </c>
      <c r="BG38" s="14"/>
      <c r="BH38" s="17" t="s">
        <v>84</v>
      </c>
      <c r="BI38" s="17" t="s">
        <v>122</v>
      </c>
      <c r="BJ38" s="17"/>
      <c r="BK38" s="17" t="s">
        <v>82</v>
      </c>
      <c r="BL38" s="15" t="s">
        <v>79</v>
      </c>
      <c r="BM38" s="21">
        <v>30015.545103060002</v>
      </c>
      <c r="BN38" s="15" t="s">
        <v>80</v>
      </c>
      <c r="BO38" s="21"/>
      <c r="BP38" s="22">
        <v>37841</v>
      </c>
      <c r="BQ38" s="22">
        <v>45139</v>
      </c>
      <c r="BR38" s="21">
        <v>0</v>
      </c>
      <c r="BS38" s="21">
        <v>162.09</v>
      </c>
      <c r="BT38" s="21">
        <v>29.53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45047</v>
      </c>
      <c r="E39" s="8" t="s">
        <v>137</v>
      </c>
      <c r="F39" s="9">
        <v>0</v>
      </c>
      <c r="G39" s="9">
        <v>0</v>
      </c>
      <c r="H39" s="10">
        <v>8356.11</v>
      </c>
      <c r="I39" s="10">
        <v>0</v>
      </c>
      <c r="J39" s="10">
        <v>0</v>
      </c>
      <c r="K39" s="10">
        <v>8356.11</v>
      </c>
      <c r="L39" s="10">
        <v>1682.51</v>
      </c>
      <c r="M39" s="10">
        <v>0</v>
      </c>
      <c r="N39" s="10">
        <v>0</v>
      </c>
      <c r="O39" s="10">
        <v>0</v>
      </c>
      <c r="P39" s="10">
        <v>1682.51</v>
      </c>
      <c r="Q39" s="10">
        <v>0</v>
      </c>
      <c r="R39" s="10">
        <v>0</v>
      </c>
      <c r="S39" s="10">
        <v>6673.6</v>
      </c>
      <c r="T39" s="10">
        <v>0</v>
      </c>
      <c r="U39" s="10">
        <v>69.489999999999995</v>
      </c>
      <c r="V39" s="10">
        <v>0</v>
      </c>
      <c r="W39" s="10">
        <v>0</v>
      </c>
      <c r="X39" s="10">
        <v>69.489999999999995</v>
      </c>
      <c r="Y39" s="10">
        <v>0</v>
      </c>
      <c r="Z39" s="10">
        <v>0</v>
      </c>
      <c r="AA39" s="10">
        <v>0</v>
      </c>
      <c r="AB39" s="10">
        <v>225.03</v>
      </c>
      <c r="AC39" s="10">
        <v>84.5</v>
      </c>
      <c r="AD39" s="10">
        <v>0</v>
      </c>
      <c r="AE39" s="10">
        <v>0</v>
      </c>
      <c r="AF39" s="10">
        <v>0</v>
      </c>
      <c r="AG39" s="10">
        <v>0</v>
      </c>
      <c r="AH39" s="10">
        <v>90.94</v>
      </c>
      <c r="AI39" s="10">
        <v>113.96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343.883735</v>
      </c>
      <c r="AT39" s="10">
        <v>0</v>
      </c>
      <c r="AU39" s="10">
        <f t="shared" si="0"/>
        <v>1922.5462649999999</v>
      </c>
      <c r="AV39" s="10">
        <v>0</v>
      </c>
      <c r="AW39" s="10">
        <v>0</v>
      </c>
      <c r="AX39" s="11">
        <v>3</v>
      </c>
      <c r="AY39" s="11">
        <v>240</v>
      </c>
      <c r="AZ39" s="10">
        <v>662697.16</v>
      </c>
      <c r="BA39" s="10">
        <v>181800</v>
      </c>
      <c r="BB39" s="12">
        <v>90</v>
      </c>
      <c r="BC39" s="12">
        <v>3.30376237623762</v>
      </c>
      <c r="BD39" s="12">
        <v>9.98</v>
      </c>
      <c r="BE39" s="12"/>
      <c r="BF39" s="8" t="s">
        <v>75</v>
      </c>
      <c r="BG39" s="5"/>
      <c r="BH39" s="8" t="s">
        <v>76</v>
      </c>
      <c r="BI39" s="8" t="s">
        <v>87</v>
      </c>
      <c r="BJ39" s="8" t="s">
        <v>99</v>
      </c>
      <c r="BK39" s="8" t="s">
        <v>78</v>
      </c>
      <c r="BL39" s="6" t="s">
        <v>79</v>
      </c>
      <c r="BM39" s="12">
        <v>51939.714516799999</v>
      </c>
      <c r="BN39" s="6" t="s">
        <v>80</v>
      </c>
      <c r="BO39" s="12"/>
      <c r="BP39" s="13">
        <v>37865</v>
      </c>
      <c r="BQ39" s="13">
        <v>45170</v>
      </c>
      <c r="BR39" s="12">
        <v>0</v>
      </c>
      <c r="BS39" s="12">
        <v>225.03</v>
      </c>
      <c r="BT39" s="12">
        <v>84.5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45047</v>
      </c>
      <c r="E40" s="17" t="s">
        <v>138</v>
      </c>
      <c r="F40" s="18">
        <v>139</v>
      </c>
      <c r="G40" s="18">
        <v>138</v>
      </c>
      <c r="H40" s="19">
        <v>60879.519999999997</v>
      </c>
      <c r="I40" s="19">
        <v>58451.38</v>
      </c>
      <c r="J40" s="19">
        <v>0</v>
      </c>
      <c r="K40" s="19">
        <v>119330.9</v>
      </c>
      <c r="L40" s="19">
        <v>711.37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119330.9</v>
      </c>
      <c r="T40" s="19">
        <v>109098.57</v>
      </c>
      <c r="U40" s="19">
        <v>502.76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109601.33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59162.75</v>
      </c>
      <c r="AW40" s="19">
        <v>109601.33</v>
      </c>
      <c r="AX40" s="20">
        <v>63</v>
      </c>
      <c r="AY40" s="20">
        <v>300</v>
      </c>
      <c r="AZ40" s="19">
        <v>491028.12</v>
      </c>
      <c r="BA40" s="19">
        <v>134550</v>
      </c>
      <c r="BB40" s="21">
        <v>90</v>
      </c>
      <c r="BC40" s="21">
        <v>79.819999999999993</v>
      </c>
      <c r="BD40" s="21">
        <v>9.91</v>
      </c>
      <c r="BE40" s="21"/>
      <c r="BF40" s="17" t="s">
        <v>75</v>
      </c>
      <c r="BG40" s="14"/>
      <c r="BH40" s="17" t="s">
        <v>84</v>
      </c>
      <c r="BI40" s="17" t="s">
        <v>122</v>
      </c>
      <c r="BJ40" s="17"/>
      <c r="BK40" s="17" t="s">
        <v>91</v>
      </c>
      <c r="BL40" s="15" t="s">
        <v>79</v>
      </c>
      <c r="BM40" s="21">
        <v>928736.04636669997</v>
      </c>
      <c r="BN40" s="15" t="s">
        <v>80</v>
      </c>
      <c r="BO40" s="21"/>
      <c r="BP40" s="22">
        <v>37875</v>
      </c>
      <c r="BQ40" s="22">
        <v>46997</v>
      </c>
      <c r="BR40" s="21">
        <v>49193.2</v>
      </c>
      <c r="BS40" s="21">
        <v>158.76</v>
      </c>
      <c r="BT40" s="21">
        <v>29.45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45047</v>
      </c>
      <c r="E41" s="8" t="s">
        <v>139</v>
      </c>
      <c r="F41" s="9">
        <v>174</v>
      </c>
      <c r="G41" s="9">
        <v>173</v>
      </c>
      <c r="H41" s="10">
        <v>60879.519999999997</v>
      </c>
      <c r="I41" s="10">
        <v>65376.959999999999</v>
      </c>
      <c r="J41" s="10">
        <v>0</v>
      </c>
      <c r="K41" s="10">
        <v>126256.48</v>
      </c>
      <c r="L41" s="10">
        <v>711.37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126256.48</v>
      </c>
      <c r="T41" s="10">
        <v>143702.51999999999</v>
      </c>
      <c r="U41" s="10">
        <v>502.76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144205.28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66088.33</v>
      </c>
      <c r="AW41" s="10">
        <v>144205.28</v>
      </c>
      <c r="AX41" s="11">
        <v>64</v>
      </c>
      <c r="AY41" s="11">
        <v>300</v>
      </c>
      <c r="AZ41" s="10">
        <v>491028.12</v>
      </c>
      <c r="BA41" s="10">
        <v>134550</v>
      </c>
      <c r="BB41" s="12">
        <v>90</v>
      </c>
      <c r="BC41" s="12">
        <v>84.452494983277603</v>
      </c>
      <c r="BD41" s="12">
        <v>9.91</v>
      </c>
      <c r="BE41" s="12"/>
      <c r="BF41" s="8" t="s">
        <v>75</v>
      </c>
      <c r="BG41" s="5"/>
      <c r="BH41" s="8" t="s">
        <v>84</v>
      </c>
      <c r="BI41" s="8" t="s">
        <v>122</v>
      </c>
      <c r="BJ41" s="8"/>
      <c r="BK41" s="8" t="s">
        <v>91</v>
      </c>
      <c r="BL41" s="6" t="s">
        <v>79</v>
      </c>
      <c r="BM41" s="12">
        <v>982636.88670223998</v>
      </c>
      <c r="BN41" s="6" t="s">
        <v>80</v>
      </c>
      <c r="BO41" s="12"/>
      <c r="BP41" s="13">
        <v>37875</v>
      </c>
      <c r="BQ41" s="13">
        <v>46997</v>
      </c>
      <c r="BR41" s="12">
        <v>62074.64</v>
      </c>
      <c r="BS41" s="12">
        <v>158.76</v>
      </c>
      <c r="BT41" s="12">
        <v>29.45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45047</v>
      </c>
      <c r="E42" s="17" t="s">
        <v>140</v>
      </c>
      <c r="F42" s="18">
        <v>102</v>
      </c>
      <c r="G42" s="18">
        <v>101</v>
      </c>
      <c r="H42" s="19">
        <v>60879.519999999997</v>
      </c>
      <c r="I42" s="19">
        <v>48603.32</v>
      </c>
      <c r="J42" s="19">
        <v>0</v>
      </c>
      <c r="K42" s="19">
        <v>109482.84</v>
      </c>
      <c r="L42" s="19">
        <v>711.37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109482.84</v>
      </c>
      <c r="T42" s="19">
        <v>74023.820000000007</v>
      </c>
      <c r="U42" s="19">
        <v>502.76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74526.58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49314.69</v>
      </c>
      <c r="AW42" s="19">
        <v>74526.58</v>
      </c>
      <c r="AX42" s="20">
        <v>63</v>
      </c>
      <c r="AY42" s="20">
        <v>300</v>
      </c>
      <c r="AZ42" s="19">
        <v>491028.12</v>
      </c>
      <c r="BA42" s="19">
        <v>134550</v>
      </c>
      <c r="BB42" s="21">
        <v>90</v>
      </c>
      <c r="BC42" s="21">
        <v>73.232668896321101</v>
      </c>
      <c r="BD42" s="21">
        <v>9.91</v>
      </c>
      <c r="BE42" s="21"/>
      <c r="BF42" s="17" t="s">
        <v>75</v>
      </c>
      <c r="BG42" s="14"/>
      <c r="BH42" s="17" t="s">
        <v>84</v>
      </c>
      <c r="BI42" s="17" t="s">
        <v>122</v>
      </c>
      <c r="BJ42" s="17"/>
      <c r="BK42" s="17" t="s">
        <v>91</v>
      </c>
      <c r="BL42" s="15" t="s">
        <v>79</v>
      </c>
      <c r="BM42" s="21">
        <v>852089.94457091996</v>
      </c>
      <c r="BN42" s="15" t="s">
        <v>80</v>
      </c>
      <c r="BO42" s="21"/>
      <c r="BP42" s="22">
        <v>37875</v>
      </c>
      <c r="BQ42" s="22">
        <v>46997</v>
      </c>
      <c r="BR42" s="21">
        <v>35835.78</v>
      </c>
      <c r="BS42" s="21">
        <v>158.76</v>
      </c>
      <c r="BT42" s="21">
        <v>29.45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45047</v>
      </c>
      <c r="E43" s="8" t="s">
        <v>141</v>
      </c>
      <c r="F43" s="9">
        <v>139</v>
      </c>
      <c r="G43" s="9">
        <v>138</v>
      </c>
      <c r="H43" s="10">
        <v>17542.849999999999</v>
      </c>
      <c r="I43" s="10">
        <v>108222.17</v>
      </c>
      <c r="J43" s="10">
        <v>0</v>
      </c>
      <c r="K43" s="10">
        <v>125765.02</v>
      </c>
      <c r="L43" s="10">
        <v>1304.1600000000001</v>
      </c>
      <c r="M43" s="10">
        <v>0</v>
      </c>
      <c r="N43" s="10">
        <v>0</v>
      </c>
      <c r="O43" s="10">
        <v>254.9</v>
      </c>
      <c r="P43" s="10">
        <v>0</v>
      </c>
      <c r="Q43" s="10">
        <v>0</v>
      </c>
      <c r="R43" s="10">
        <v>0</v>
      </c>
      <c r="S43" s="10">
        <v>125510.12</v>
      </c>
      <c r="T43" s="10">
        <v>91073.66</v>
      </c>
      <c r="U43" s="10">
        <v>141.80000000000001</v>
      </c>
      <c r="V43" s="10">
        <v>0</v>
      </c>
      <c r="W43" s="10">
        <v>769.94</v>
      </c>
      <c r="X43" s="10">
        <v>0</v>
      </c>
      <c r="Y43" s="10">
        <v>0</v>
      </c>
      <c r="Z43" s="10">
        <v>0</v>
      </c>
      <c r="AA43" s="10">
        <v>90445.52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3.0000000000000001E-3</v>
      </c>
      <c r="AR43" s="10">
        <v>0</v>
      </c>
      <c r="AS43" s="10">
        <v>0</v>
      </c>
      <c r="AT43" s="10">
        <v>0</v>
      </c>
      <c r="AU43" s="10">
        <f t="shared" si="0"/>
        <v>1024.8430000000001</v>
      </c>
      <c r="AV43" s="10">
        <v>109271.43</v>
      </c>
      <c r="AW43" s="10">
        <v>90445.52</v>
      </c>
      <c r="AX43" s="11">
        <v>11</v>
      </c>
      <c r="AY43" s="11">
        <v>300</v>
      </c>
      <c r="AZ43" s="10">
        <v>594570.34</v>
      </c>
      <c r="BA43" s="10">
        <v>162900</v>
      </c>
      <c r="BB43" s="12">
        <v>90</v>
      </c>
      <c r="BC43" s="12">
        <v>69.342607734806606</v>
      </c>
      <c r="BD43" s="12">
        <v>9.6999999999999993</v>
      </c>
      <c r="BE43" s="12"/>
      <c r="BF43" s="8" t="s">
        <v>75</v>
      </c>
      <c r="BG43" s="5"/>
      <c r="BH43" s="8" t="s">
        <v>84</v>
      </c>
      <c r="BI43" s="8" t="s">
        <v>122</v>
      </c>
      <c r="BJ43" s="8" t="s">
        <v>142</v>
      </c>
      <c r="BK43" s="8" t="s">
        <v>91</v>
      </c>
      <c r="BL43" s="6" t="s">
        <v>79</v>
      </c>
      <c r="BM43" s="12">
        <v>976828.06907355995</v>
      </c>
      <c r="BN43" s="6" t="s">
        <v>80</v>
      </c>
      <c r="BO43" s="12"/>
      <c r="BP43" s="13">
        <v>37876</v>
      </c>
      <c r="BQ43" s="13">
        <v>46997</v>
      </c>
      <c r="BR43" s="12">
        <v>61695.95</v>
      </c>
      <c r="BS43" s="12">
        <v>216.2</v>
      </c>
      <c r="BT43" s="12">
        <v>29.45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45047</v>
      </c>
      <c r="E44" s="17" t="s">
        <v>143</v>
      </c>
      <c r="F44" s="18">
        <v>67</v>
      </c>
      <c r="G44" s="18">
        <v>66</v>
      </c>
      <c r="H44" s="19">
        <v>70876.89</v>
      </c>
      <c r="I44" s="19">
        <v>41464.67</v>
      </c>
      <c r="J44" s="19">
        <v>0</v>
      </c>
      <c r="K44" s="19">
        <v>112341.56</v>
      </c>
      <c r="L44" s="19">
        <v>823.38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112341.56</v>
      </c>
      <c r="T44" s="19">
        <v>51252.63</v>
      </c>
      <c r="U44" s="19">
        <v>597.14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51849.77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42288.05</v>
      </c>
      <c r="AW44" s="19">
        <v>51849.77</v>
      </c>
      <c r="AX44" s="20">
        <v>63</v>
      </c>
      <c r="AY44" s="20">
        <v>300</v>
      </c>
      <c r="AZ44" s="19">
        <v>595140.67000000004</v>
      </c>
      <c r="BA44" s="19">
        <v>155000</v>
      </c>
      <c r="BB44" s="21">
        <v>85.64</v>
      </c>
      <c r="BC44" s="21">
        <v>62.070523860645203</v>
      </c>
      <c r="BD44" s="21">
        <v>10.11</v>
      </c>
      <c r="BE44" s="21"/>
      <c r="BF44" s="17" t="s">
        <v>75</v>
      </c>
      <c r="BG44" s="14"/>
      <c r="BH44" s="17" t="s">
        <v>84</v>
      </c>
      <c r="BI44" s="17" t="s">
        <v>122</v>
      </c>
      <c r="BJ44" s="17"/>
      <c r="BK44" s="17" t="s">
        <v>91</v>
      </c>
      <c r="BL44" s="15" t="s">
        <v>79</v>
      </c>
      <c r="BM44" s="21">
        <v>874338.97068628005</v>
      </c>
      <c r="BN44" s="15" t="s">
        <v>80</v>
      </c>
      <c r="BO44" s="21"/>
      <c r="BP44" s="22">
        <v>37883</v>
      </c>
      <c r="BQ44" s="22">
        <v>46997</v>
      </c>
      <c r="BR44" s="21">
        <v>18553.86</v>
      </c>
      <c r="BS44" s="21">
        <v>69.510000000000005</v>
      </c>
      <c r="BT44" s="21">
        <v>29.43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45047</v>
      </c>
      <c r="E45" s="8" t="s">
        <v>144</v>
      </c>
      <c r="F45" s="9">
        <v>144</v>
      </c>
      <c r="G45" s="9">
        <v>143</v>
      </c>
      <c r="H45" s="10">
        <v>102881.94</v>
      </c>
      <c r="I45" s="10">
        <v>99129.22</v>
      </c>
      <c r="J45" s="10">
        <v>0</v>
      </c>
      <c r="K45" s="10">
        <v>202011.16</v>
      </c>
      <c r="L45" s="10">
        <v>1195.27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202011.16</v>
      </c>
      <c r="T45" s="10">
        <v>195743.93</v>
      </c>
      <c r="U45" s="10">
        <v>866.78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196610.71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100324.49</v>
      </c>
      <c r="AW45" s="10">
        <v>196610.71</v>
      </c>
      <c r="AX45" s="11">
        <v>64</v>
      </c>
      <c r="AY45" s="11">
        <v>300</v>
      </c>
      <c r="AZ45" s="10">
        <v>822355.5</v>
      </c>
      <c r="BA45" s="10">
        <v>225000</v>
      </c>
      <c r="BB45" s="12">
        <v>90</v>
      </c>
      <c r="BC45" s="12">
        <v>80.804463999999996</v>
      </c>
      <c r="BD45" s="12">
        <v>10.11</v>
      </c>
      <c r="BE45" s="12"/>
      <c r="BF45" s="8" t="s">
        <v>75</v>
      </c>
      <c r="BG45" s="5"/>
      <c r="BH45" s="8" t="s">
        <v>84</v>
      </c>
      <c r="BI45" s="8" t="s">
        <v>122</v>
      </c>
      <c r="BJ45" s="8"/>
      <c r="BK45" s="8" t="s">
        <v>91</v>
      </c>
      <c r="BL45" s="6" t="s">
        <v>79</v>
      </c>
      <c r="BM45" s="12">
        <v>1572225.18275108</v>
      </c>
      <c r="BN45" s="6" t="s">
        <v>80</v>
      </c>
      <c r="BO45" s="12"/>
      <c r="BP45" s="13">
        <v>37886</v>
      </c>
      <c r="BQ45" s="13">
        <v>46997</v>
      </c>
      <c r="BR45" s="12">
        <v>57235.86</v>
      </c>
      <c r="BS45" s="12">
        <v>100.9</v>
      </c>
      <c r="BT45" s="12">
        <v>29.41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45047</v>
      </c>
      <c r="E46" s="17" t="s">
        <v>145</v>
      </c>
      <c r="F46" s="18">
        <v>205</v>
      </c>
      <c r="G46" s="18">
        <v>204</v>
      </c>
      <c r="H46" s="19">
        <v>37446.32</v>
      </c>
      <c r="I46" s="19">
        <v>42317.75</v>
      </c>
      <c r="J46" s="19">
        <v>0</v>
      </c>
      <c r="K46" s="19">
        <v>79764.070000000007</v>
      </c>
      <c r="L46" s="19">
        <v>435.1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79764.070000000007</v>
      </c>
      <c r="T46" s="19">
        <v>110802.57</v>
      </c>
      <c r="U46" s="19">
        <v>315.49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111118.06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42752.85</v>
      </c>
      <c r="AW46" s="19">
        <v>111118.06</v>
      </c>
      <c r="AX46" s="20">
        <v>64</v>
      </c>
      <c r="AY46" s="20">
        <v>300</v>
      </c>
      <c r="AZ46" s="19">
        <v>299554.71000000002</v>
      </c>
      <c r="BA46" s="19">
        <v>81900</v>
      </c>
      <c r="BB46" s="21">
        <v>90</v>
      </c>
      <c r="BC46" s="21">
        <v>87.652824175824193</v>
      </c>
      <c r="BD46" s="21">
        <v>10.11</v>
      </c>
      <c r="BE46" s="21"/>
      <c r="BF46" s="17" t="s">
        <v>75</v>
      </c>
      <c r="BG46" s="14"/>
      <c r="BH46" s="17" t="s">
        <v>84</v>
      </c>
      <c r="BI46" s="17" t="s">
        <v>146</v>
      </c>
      <c r="BJ46" s="17"/>
      <c r="BK46" s="17" t="s">
        <v>91</v>
      </c>
      <c r="BL46" s="15" t="s">
        <v>79</v>
      </c>
      <c r="BM46" s="21">
        <v>620792.82913241</v>
      </c>
      <c r="BN46" s="15" t="s">
        <v>80</v>
      </c>
      <c r="BO46" s="21"/>
      <c r="BP46" s="22">
        <v>37890</v>
      </c>
      <c r="BQ46" s="22">
        <v>46997</v>
      </c>
      <c r="BR46" s="21">
        <v>41958.93</v>
      </c>
      <c r="BS46" s="21">
        <v>65</v>
      </c>
      <c r="BT46" s="21">
        <v>29.37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45047</v>
      </c>
      <c r="E47" s="8" t="s">
        <v>147</v>
      </c>
      <c r="F47" s="9">
        <v>143</v>
      </c>
      <c r="G47" s="9">
        <v>142</v>
      </c>
      <c r="H47" s="10">
        <v>37446.32</v>
      </c>
      <c r="I47" s="10">
        <v>35954.15</v>
      </c>
      <c r="J47" s="10">
        <v>0</v>
      </c>
      <c r="K47" s="10">
        <v>73400.47</v>
      </c>
      <c r="L47" s="10">
        <v>435.1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73400.47</v>
      </c>
      <c r="T47" s="10">
        <v>70167.44</v>
      </c>
      <c r="U47" s="10">
        <v>315.49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70482.929999999993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36389.25</v>
      </c>
      <c r="AW47" s="10">
        <v>70482.929999999993</v>
      </c>
      <c r="AX47" s="11">
        <v>63</v>
      </c>
      <c r="AY47" s="11">
        <v>300</v>
      </c>
      <c r="AZ47" s="10">
        <v>299554.71000000002</v>
      </c>
      <c r="BA47" s="10">
        <v>81900</v>
      </c>
      <c r="BB47" s="12">
        <v>90</v>
      </c>
      <c r="BC47" s="12">
        <v>80.659857142857206</v>
      </c>
      <c r="BD47" s="12">
        <v>10.11</v>
      </c>
      <c r="BE47" s="12"/>
      <c r="BF47" s="8" t="s">
        <v>75</v>
      </c>
      <c r="BG47" s="5"/>
      <c r="BH47" s="8" t="s">
        <v>84</v>
      </c>
      <c r="BI47" s="8" t="s">
        <v>146</v>
      </c>
      <c r="BJ47" s="8"/>
      <c r="BK47" s="8" t="s">
        <v>91</v>
      </c>
      <c r="BL47" s="6" t="s">
        <v>79</v>
      </c>
      <c r="BM47" s="12">
        <v>571265.80214560998</v>
      </c>
      <c r="BN47" s="6" t="s">
        <v>80</v>
      </c>
      <c r="BO47" s="12"/>
      <c r="BP47" s="13">
        <v>37890</v>
      </c>
      <c r="BQ47" s="13">
        <v>46997</v>
      </c>
      <c r="BR47" s="12">
        <v>28400.880000000001</v>
      </c>
      <c r="BS47" s="12">
        <v>65</v>
      </c>
      <c r="BT47" s="12">
        <v>29.37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45047</v>
      </c>
      <c r="E48" s="17" t="s">
        <v>148</v>
      </c>
      <c r="F48" s="18">
        <v>171</v>
      </c>
      <c r="G48" s="18">
        <v>170</v>
      </c>
      <c r="H48" s="19">
        <v>3848.23</v>
      </c>
      <c r="I48" s="19">
        <v>68778.94</v>
      </c>
      <c r="J48" s="19">
        <v>0</v>
      </c>
      <c r="K48" s="19">
        <v>72627.17</v>
      </c>
      <c r="L48" s="19">
        <v>757.27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72627.17</v>
      </c>
      <c r="T48" s="19">
        <v>64974.98</v>
      </c>
      <c r="U48" s="19">
        <v>32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65006.98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69536.210000000006</v>
      </c>
      <c r="AW48" s="19">
        <v>65006.98</v>
      </c>
      <c r="AX48" s="20">
        <v>4</v>
      </c>
      <c r="AY48" s="20">
        <v>240</v>
      </c>
      <c r="AZ48" s="19">
        <v>299554.71000000002</v>
      </c>
      <c r="BA48" s="19">
        <v>81900</v>
      </c>
      <c r="BB48" s="21">
        <v>90</v>
      </c>
      <c r="BC48" s="21">
        <v>79.810076923076906</v>
      </c>
      <c r="BD48" s="21">
        <v>9.98</v>
      </c>
      <c r="BE48" s="21"/>
      <c r="BF48" s="17" t="s">
        <v>75</v>
      </c>
      <c r="BG48" s="14"/>
      <c r="BH48" s="17" t="s">
        <v>84</v>
      </c>
      <c r="BI48" s="17" t="s">
        <v>146</v>
      </c>
      <c r="BJ48" s="17"/>
      <c r="BK48" s="17" t="s">
        <v>91</v>
      </c>
      <c r="BL48" s="15" t="s">
        <v>79</v>
      </c>
      <c r="BM48" s="21">
        <v>565247.31418771006</v>
      </c>
      <c r="BN48" s="15" t="s">
        <v>80</v>
      </c>
      <c r="BO48" s="21"/>
      <c r="BP48" s="22">
        <v>37890</v>
      </c>
      <c r="BQ48" s="22">
        <v>45170</v>
      </c>
      <c r="BR48" s="21">
        <v>40170.1</v>
      </c>
      <c r="BS48" s="21">
        <v>101.38</v>
      </c>
      <c r="BT48" s="21">
        <v>29.37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45047</v>
      </c>
      <c r="E49" s="8" t="s">
        <v>149</v>
      </c>
      <c r="F49" s="9">
        <v>171</v>
      </c>
      <c r="G49" s="9">
        <v>170</v>
      </c>
      <c r="H49" s="10">
        <v>36122.120000000003</v>
      </c>
      <c r="I49" s="10">
        <v>37848.14</v>
      </c>
      <c r="J49" s="10">
        <v>0</v>
      </c>
      <c r="K49" s="10">
        <v>73970.259999999995</v>
      </c>
      <c r="L49" s="10">
        <v>419.68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73970.259999999995</v>
      </c>
      <c r="T49" s="10">
        <v>85233.57</v>
      </c>
      <c r="U49" s="10">
        <v>304.33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85537.9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38267.82</v>
      </c>
      <c r="AW49" s="10">
        <v>85537.9</v>
      </c>
      <c r="AX49" s="11">
        <v>64</v>
      </c>
      <c r="AY49" s="11">
        <v>300</v>
      </c>
      <c r="AZ49" s="10">
        <v>299554.71000000002</v>
      </c>
      <c r="BA49" s="10">
        <v>79000</v>
      </c>
      <c r="BB49" s="12">
        <v>86.81</v>
      </c>
      <c r="BC49" s="12">
        <v>81.283016083544297</v>
      </c>
      <c r="BD49" s="12">
        <v>10.11</v>
      </c>
      <c r="BE49" s="12"/>
      <c r="BF49" s="8" t="s">
        <v>75</v>
      </c>
      <c r="BG49" s="5"/>
      <c r="BH49" s="8" t="s">
        <v>84</v>
      </c>
      <c r="BI49" s="8" t="s">
        <v>146</v>
      </c>
      <c r="BJ49" s="8"/>
      <c r="BK49" s="8" t="s">
        <v>91</v>
      </c>
      <c r="BL49" s="6" t="s">
        <v>79</v>
      </c>
      <c r="BM49" s="12">
        <v>575700.39965438005</v>
      </c>
      <c r="BN49" s="6" t="s">
        <v>80</v>
      </c>
      <c r="BO49" s="12"/>
      <c r="BP49" s="13">
        <v>37890</v>
      </c>
      <c r="BQ49" s="13">
        <v>46997</v>
      </c>
      <c r="BR49" s="12">
        <v>33938.68</v>
      </c>
      <c r="BS49" s="12">
        <v>65</v>
      </c>
      <c r="BT49" s="12">
        <v>29.36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45047</v>
      </c>
      <c r="E50" s="17" t="s">
        <v>150</v>
      </c>
      <c r="F50" s="18">
        <v>106</v>
      </c>
      <c r="G50" s="18">
        <v>105</v>
      </c>
      <c r="H50" s="19">
        <v>58072.79</v>
      </c>
      <c r="I50" s="19">
        <v>46640.58</v>
      </c>
      <c r="J50" s="19">
        <v>0</v>
      </c>
      <c r="K50" s="19">
        <v>104713.37</v>
      </c>
      <c r="L50" s="19">
        <v>674.65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104713.37</v>
      </c>
      <c r="T50" s="19">
        <v>74433.38</v>
      </c>
      <c r="U50" s="19">
        <v>489.26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74922.64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47315.23</v>
      </c>
      <c r="AW50" s="19">
        <v>74922.64</v>
      </c>
      <c r="AX50" s="20">
        <v>63</v>
      </c>
      <c r="AY50" s="20">
        <v>300</v>
      </c>
      <c r="AZ50" s="19">
        <v>488958.87</v>
      </c>
      <c r="BA50" s="19">
        <v>127000</v>
      </c>
      <c r="BB50" s="21">
        <v>85.5</v>
      </c>
      <c r="BC50" s="21">
        <v>70.4960089370079</v>
      </c>
      <c r="BD50" s="21">
        <v>10.11</v>
      </c>
      <c r="BE50" s="21"/>
      <c r="BF50" s="17" t="s">
        <v>75</v>
      </c>
      <c r="BG50" s="14"/>
      <c r="BH50" s="17" t="s">
        <v>84</v>
      </c>
      <c r="BI50" s="17" t="s">
        <v>146</v>
      </c>
      <c r="BJ50" s="17"/>
      <c r="BK50" s="17" t="s">
        <v>91</v>
      </c>
      <c r="BL50" s="15" t="s">
        <v>79</v>
      </c>
      <c r="BM50" s="21">
        <v>814969.81297831004</v>
      </c>
      <c r="BN50" s="15" t="s">
        <v>80</v>
      </c>
      <c r="BO50" s="21"/>
      <c r="BP50" s="22">
        <v>37890</v>
      </c>
      <c r="BQ50" s="22">
        <v>46997</v>
      </c>
      <c r="BR50" s="21">
        <v>26024.97</v>
      </c>
      <c r="BS50" s="21">
        <v>65</v>
      </c>
      <c r="BT50" s="21">
        <v>29.38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45047</v>
      </c>
      <c r="E51" s="8" t="s">
        <v>151</v>
      </c>
      <c r="F51" s="9">
        <v>169</v>
      </c>
      <c r="G51" s="9">
        <v>168</v>
      </c>
      <c r="H51" s="10">
        <v>61127.63</v>
      </c>
      <c r="I51" s="10">
        <v>63700.81</v>
      </c>
      <c r="J51" s="10">
        <v>0</v>
      </c>
      <c r="K51" s="10">
        <v>124828.44</v>
      </c>
      <c r="L51" s="10">
        <v>710.15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124828.44</v>
      </c>
      <c r="T51" s="10">
        <v>142124.39000000001</v>
      </c>
      <c r="U51" s="10">
        <v>515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142639.39000000001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64410.96</v>
      </c>
      <c r="AW51" s="10">
        <v>142639.39000000001</v>
      </c>
      <c r="AX51" s="11">
        <v>64</v>
      </c>
      <c r="AY51" s="11">
        <v>300</v>
      </c>
      <c r="AZ51" s="10">
        <v>488958.87</v>
      </c>
      <c r="BA51" s="10">
        <v>133682</v>
      </c>
      <c r="BB51" s="12">
        <v>90</v>
      </c>
      <c r="BC51" s="12">
        <v>84.039433880402697</v>
      </c>
      <c r="BD51" s="12">
        <v>10.11</v>
      </c>
      <c r="BE51" s="12"/>
      <c r="BF51" s="8" t="s">
        <v>75</v>
      </c>
      <c r="BG51" s="5"/>
      <c r="BH51" s="8" t="s">
        <v>84</v>
      </c>
      <c r="BI51" s="8" t="s">
        <v>146</v>
      </c>
      <c r="BJ51" s="8"/>
      <c r="BK51" s="8" t="s">
        <v>91</v>
      </c>
      <c r="BL51" s="6" t="s">
        <v>79</v>
      </c>
      <c r="BM51" s="12">
        <v>971522.64702371997</v>
      </c>
      <c r="BN51" s="6" t="s">
        <v>80</v>
      </c>
      <c r="BO51" s="12"/>
      <c r="BP51" s="13">
        <v>37890</v>
      </c>
      <c r="BQ51" s="13">
        <v>46997</v>
      </c>
      <c r="BR51" s="12">
        <v>43923.68</v>
      </c>
      <c r="BS51" s="12">
        <v>65</v>
      </c>
      <c r="BT51" s="12">
        <v>29.39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45047</v>
      </c>
      <c r="E52" s="17" t="s">
        <v>152</v>
      </c>
      <c r="F52" s="18">
        <v>179</v>
      </c>
      <c r="G52" s="18">
        <v>178</v>
      </c>
      <c r="H52" s="19">
        <v>59424.61</v>
      </c>
      <c r="I52" s="19">
        <v>63539.95</v>
      </c>
      <c r="J52" s="19">
        <v>0</v>
      </c>
      <c r="K52" s="19">
        <v>122964.56</v>
      </c>
      <c r="L52" s="19">
        <v>690.4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122964.56</v>
      </c>
      <c r="T52" s="19">
        <v>147788.19</v>
      </c>
      <c r="U52" s="19">
        <v>500.65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148288.84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64230.35</v>
      </c>
      <c r="AW52" s="19">
        <v>148288.84</v>
      </c>
      <c r="AX52" s="20">
        <v>64</v>
      </c>
      <c r="AY52" s="20">
        <v>300</v>
      </c>
      <c r="AZ52" s="19">
        <v>488958.87</v>
      </c>
      <c r="BA52" s="19">
        <v>129961</v>
      </c>
      <c r="BB52" s="21">
        <v>87.49</v>
      </c>
      <c r="BC52" s="21">
        <v>82.779982874862498</v>
      </c>
      <c r="BD52" s="21">
        <v>10.11</v>
      </c>
      <c r="BE52" s="21"/>
      <c r="BF52" s="17" t="s">
        <v>75</v>
      </c>
      <c r="BG52" s="14"/>
      <c r="BH52" s="17" t="s">
        <v>84</v>
      </c>
      <c r="BI52" s="17" t="s">
        <v>146</v>
      </c>
      <c r="BJ52" s="17"/>
      <c r="BK52" s="17" t="s">
        <v>91</v>
      </c>
      <c r="BL52" s="15" t="s">
        <v>79</v>
      </c>
      <c r="BM52" s="21">
        <v>957016.32433527999</v>
      </c>
      <c r="BN52" s="15" t="s">
        <v>80</v>
      </c>
      <c r="BO52" s="21"/>
      <c r="BP52" s="22">
        <v>37890</v>
      </c>
      <c r="BQ52" s="22">
        <v>46997</v>
      </c>
      <c r="BR52" s="21">
        <v>45685.51</v>
      </c>
      <c r="BS52" s="21">
        <v>65</v>
      </c>
      <c r="BT52" s="21">
        <v>29.38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45047</v>
      </c>
      <c r="E53" s="8" t="s">
        <v>153</v>
      </c>
      <c r="F53" s="9">
        <v>0</v>
      </c>
      <c r="G53" s="9">
        <v>0</v>
      </c>
      <c r="H53" s="10">
        <v>83126.320000000007</v>
      </c>
      <c r="I53" s="10">
        <v>0</v>
      </c>
      <c r="J53" s="10">
        <v>0</v>
      </c>
      <c r="K53" s="10">
        <v>83126.320000000007</v>
      </c>
      <c r="L53" s="10">
        <v>965.8</v>
      </c>
      <c r="M53" s="10">
        <v>0</v>
      </c>
      <c r="N53" s="10">
        <v>0</v>
      </c>
      <c r="O53" s="10">
        <v>0</v>
      </c>
      <c r="P53" s="10">
        <v>965.8</v>
      </c>
      <c r="Q53" s="10">
        <v>0</v>
      </c>
      <c r="R53" s="10">
        <v>0</v>
      </c>
      <c r="S53" s="10">
        <v>82160.52</v>
      </c>
      <c r="T53" s="10">
        <v>0</v>
      </c>
      <c r="U53" s="10">
        <v>700.34</v>
      </c>
      <c r="V53" s="10">
        <v>0</v>
      </c>
      <c r="W53" s="10">
        <v>0</v>
      </c>
      <c r="X53" s="10">
        <v>700.34</v>
      </c>
      <c r="Y53" s="10">
        <v>0</v>
      </c>
      <c r="Z53" s="10">
        <v>0</v>
      </c>
      <c r="AA53" s="10">
        <v>0</v>
      </c>
      <c r="AB53" s="10">
        <v>81.52</v>
      </c>
      <c r="AC53" s="10">
        <v>84.5</v>
      </c>
      <c r="AD53" s="10">
        <v>0</v>
      </c>
      <c r="AE53" s="10">
        <v>0</v>
      </c>
      <c r="AF53" s="10">
        <v>0</v>
      </c>
      <c r="AG53" s="10">
        <v>0</v>
      </c>
      <c r="AH53" s="10">
        <v>93.06</v>
      </c>
      <c r="AI53" s="10">
        <v>114.12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3.0000000000000001E-3</v>
      </c>
      <c r="AR53" s="10">
        <v>0</v>
      </c>
      <c r="AS53" s="10">
        <v>0</v>
      </c>
      <c r="AT53" s="10">
        <v>84.38</v>
      </c>
      <c r="AU53" s="10">
        <f t="shared" si="0"/>
        <v>1954.9630000000002</v>
      </c>
      <c r="AV53" s="10">
        <v>0</v>
      </c>
      <c r="AW53" s="10">
        <v>0</v>
      </c>
      <c r="AX53" s="11">
        <v>64</v>
      </c>
      <c r="AY53" s="11">
        <v>300</v>
      </c>
      <c r="AZ53" s="10">
        <v>664945.62</v>
      </c>
      <c r="BA53" s="10">
        <v>181800</v>
      </c>
      <c r="BB53" s="12">
        <v>90</v>
      </c>
      <c r="BC53" s="12">
        <v>40.673524752475302</v>
      </c>
      <c r="BD53" s="12">
        <v>10.11</v>
      </c>
      <c r="BE53" s="12"/>
      <c r="BF53" s="8" t="s">
        <v>75</v>
      </c>
      <c r="BG53" s="5"/>
      <c r="BH53" s="8" t="s">
        <v>76</v>
      </c>
      <c r="BI53" s="8" t="s">
        <v>87</v>
      </c>
      <c r="BJ53" s="8"/>
      <c r="BK53" s="8" t="s">
        <v>78</v>
      </c>
      <c r="BL53" s="6" t="s">
        <v>79</v>
      </c>
      <c r="BM53" s="12">
        <v>639444.07116875995</v>
      </c>
      <c r="BN53" s="6" t="s">
        <v>80</v>
      </c>
      <c r="BO53" s="12"/>
      <c r="BP53" s="13">
        <v>37890</v>
      </c>
      <c r="BQ53" s="13">
        <v>46997</v>
      </c>
      <c r="BR53" s="12">
        <v>0</v>
      </c>
      <c r="BS53" s="12">
        <v>81.52</v>
      </c>
      <c r="BT53" s="12">
        <v>84.5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45047</v>
      </c>
      <c r="E54" s="17" t="s">
        <v>154</v>
      </c>
      <c r="F54" s="18">
        <v>0</v>
      </c>
      <c r="G54" s="18">
        <v>0</v>
      </c>
      <c r="H54" s="19">
        <v>80924.91</v>
      </c>
      <c r="I54" s="19">
        <v>0</v>
      </c>
      <c r="J54" s="19">
        <v>0</v>
      </c>
      <c r="K54" s="19">
        <v>80924.91</v>
      </c>
      <c r="L54" s="19">
        <v>942.28</v>
      </c>
      <c r="M54" s="19">
        <v>0</v>
      </c>
      <c r="N54" s="19">
        <v>0</v>
      </c>
      <c r="O54" s="19">
        <v>0</v>
      </c>
      <c r="P54" s="19">
        <v>942.28</v>
      </c>
      <c r="Q54" s="19">
        <v>0</v>
      </c>
      <c r="R54" s="19">
        <v>0</v>
      </c>
      <c r="S54" s="19">
        <v>79982.63</v>
      </c>
      <c r="T54" s="19">
        <v>0</v>
      </c>
      <c r="U54" s="19">
        <v>681.79</v>
      </c>
      <c r="V54" s="19">
        <v>0</v>
      </c>
      <c r="W54" s="19">
        <v>0</v>
      </c>
      <c r="X54" s="19">
        <v>681.79</v>
      </c>
      <c r="Y54" s="19">
        <v>0</v>
      </c>
      <c r="Z54" s="19">
        <v>0</v>
      </c>
      <c r="AA54" s="19">
        <v>0</v>
      </c>
      <c r="AB54" s="19">
        <v>79.47</v>
      </c>
      <c r="AC54" s="19">
        <v>84.5</v>
      </c>
      <c r="AD54" s="19">
        <v>0</v>
      </c>
      <c r="AE54" s="19">
        <v>0</v>
      </c>
      <c r="AF54" s="19">
        <v>0</v>
      </c>
      <c r="AG54" s="19">
        <v>0</v>
      </c>
      <c r="AH54" s="19">
        <v>90.72</v>
      </c>
      <c r="AI54" s="19">
        <v>111.09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3.8530000000000002</v>
      </c>
      <c r="AR54" s="19">
        <v>0</v>
      </c>
      <c r="AS54" s="19">
        <v>0</v>
      </c>
      <c r="AT54" s="19">
        <v>0</v>
      </c>
      <c r="AU54" s="19">
        <f t="shared" si="0"/>
        <v>1993.703</v>
      </c>
      <c r="AV54" s="19">
        <v>0</v>
      </c>
      <c r="AW54" s="19">
        <v>0</v>
      </c>
      <c r="AX54" s="20">
        <v>63</v>
      </c>
      <c r="AY54" s="20">
        <v>300</v>
      </c>
      <c r="AZ54" s="19">
        <v>648157.39</v>
      </c>
      <c r="BA54" s="19">
        <v>177210</v>
      </c>
      <c r="BB54" s="21">
        <v>90</v>
      </c>
      <c r="BC54" s="21">
        <v>40.620939563230102</v>
      </c>
      <c r="BD54" s="21">
        <v>10.11</v>
      </c>
      <c r="BE54" s="21"/>
      <c r="BF54" s="17" t="s">
        <v>75</v>
      </c>
      <c r="BG54" s="14"/>
      <c r="BH54" s="17" t="s">
        <v>76</v>
      </c>
      <c r="BI54" s="17" t="s">
        <v>87</v>
      </c>
      <c r="BJ54" s="17"/>
      <c r="BK54" s="17" t="s">
        <v>78</v>
      </c>
      <c r="BL54" s="15" t="s">
        <v>79</v>
      </c>
      <c r="BM54" s="21">
        <v>622493.85166968999</v>
      </c>
      <c r="BN54" s="15" t="s">
        <v>80</v>
      </c>
      <c r="BO54" s="21"/>
      <c r="BP54" s="22">
        <v>37890</v>
      </c>
      <c r="BQ54" s="22">
        <v>46997</v>
      </c>
      <c r="BR54" s="21">
        <v>0</v>
      </c>
      <c r="BS54" s="21">
        <v>79.47</v>
      </c>
      <c r="BT54" s="21">
        <v>84.5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45047</v>
      </c>
      <c r="E55" s="8" t="s">
        <v>155</v>
      </c>
      <c r="F55" s="9">
        <v>165</v>
      </c>
      <c r="G55" s="9">
        <v>164</v>
      </c>
      <c r="H55" s="10">
        <v>47217.71</v>
      </c>
      <c r="I55" s="10">
        <v>48666.080000000002</v>
      </c>
      <c r="J55" s="10">
        <v>0</v>
      </c>
      <c r="K55" s="10">
        <v>95883.79</v>
      </c>
      <c r="L55" s="10">
        <v>548.59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95883.79</v>
      </c>
      <c r="T55" s="10">
        <v>106254.86</v>
      </c>
      <c r="U55" s="10">
        <v>397.81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106652.67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49214.67</v>
      </c>
      <c r="AW55" s="10">
        <v>106652.67</v>
      </c>
      <c r="AX55" s="11">
        <v>64</v>
      </c>
      <c r="AY55" s="11">
        <v>300</v>
      </c>
      <c r="AZ55" s="10">
        <v>378181.63</v>
      </c>
      <c r="BA55" s="10">
        <v>103266</v>
      </c>
      <c r="BB55" s="12">
        <v>90</v>
      </c>
      <c r="BC55" s="12">
        <v>83.566140840160301</v>
      </c>
      <c r="BD55" s="12">
        <v>10.11</v>
      </c>
      <c r="BE55" s="12"/>
      <c r="BF55" s="8" t="s">
        <v>75</v>
      </c>
      <c r="BG55" s="5"/>
      <c r="BH55" s="8" t="s">
        <v>84</v>
      </c>
      <c r="BI55" s="8" t="s">
        <v>146</v>
      </c>
      <c r="BJ55" s="8"/>
      <c r="BK55" s="8" t="s">
        <v>91</v>
      </c>
      <c r="BL55" s="6" t="s">
        <v>79</v>
      </c>
      <c r="BM55" s="12">
        <v>746250.40149077005</v>
      </c>
      <c r="BN55" s="6" t="s">
        <v>80</v>
      </c>
      <c r="BO55" s="12"/>
      <c r="BP55" s="13">
        <v>37894</v>
      </c>
      <c r="BQ55" s="13">
        <v>46997</v>
      </c>
      <c r="BR55" s="12">
        <v>36980.51</v>
      </c>
      <c r="BS55" s="12">
        <v>65</v>
      </c>
      <c r="BT55" s="12">
        <v>29.33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45047</v>
      </c>
      <c r="E56" s="17" t="s">
        <v>156</v>
      </c>
      <c r="F56" s="18">
        <v>92</v>
      </c>
      <c r="G56" s="18">
        <v>92</v>
      </c>
      <c r="H56" s="19">
        <v>0</v>
      </c>
      <c r="I56" s="19">
        <v>91638.55</v>
      </c>
      <c r="J56" s="19">
        <v>0</v>
      </c>
      <c r="K56" s="19">
        <v>91638.55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91638.55</v>
      </c>
      <c r="T56" s="19">
        <v>37288.32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37288.32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91638.55</v>
      </c>
      <c r="AW56" s="19">
        <v>37288.32</v>
      </c>
      <c r="AX56" s="20">
        <v>0</v>
      </c>
      <c r="AY56" s="20">
        <v>180</v>
      </c>
      <c r="AZ56" s="19">
        <v>492590.69</v>
      </c>
      <c r="BA56" s="19">
        <v>134550</v>
      </c>
      <c r="BB56" s="21">
        <v>90</v>
      </c>
      <c r="BC56" s="21">
        <v>61.296688963210698</v>
      </c>
      <c r="BD56" s="21">
        <v>9.56</v>
      </c>
      <c r="BE56" s="21"/>
      <c r="BF56" s="17" t="s">
        <v>75</v>
      </c>
      <c r="BG56" s="14"/>
      <c r="BH56" s="17" t="s">
        <v>84</v>
      </c>
      <c r="BI56" s="17" t="s">
        <v>122</v>
      </c>
      <c r="BJ56" s="17"/>
      <c r="BK56" s="17" t="s">
        <v>91</v>
      </c>
      <c r="BL56" s="15" t="s">
        <v>79</v>
      </c>
      <c r="BM56" s="21">
        <v>713210.28016864997</v>
      </c>
      <c r="BN56" s="15" t="s">
        <v>80</v>
      </c>
      <c r="BO56" s="21"/>
      <c r="BP56" s="22">
        <v>37893</v>
      </c>
      <c r="BQ56" s="22">
        <v>43344</v>
      </c>
      <c r="BR56" s="21">
        <v>40003.61</v>
      </c>
      <c r="BS56" s="21">
        <v>0</v>
      </c>
      <c r="BT56" s="21">
        <v>35.06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45047</v>
      </c>
      <c r="E57" s="8" t="s">
        <v>157</v>
      </c>
      <c r="F57" s="9">
        <v>158</v>
      </c>
      <c r="G57" s="9">
        <v>157</v>
      </c>
      <c r="H57" s="10">
        <v>74489.61</v>
      </c>
      <c r="I57" s="10">
        <v>75196.33</v>
      </c>
      <c r="J57" s="10">
        <v>0</v>
      </c>
      <c r="K57" s="10">
        <v>149685.94</v>
      </c>
      <c r="L57" s="10">
        <v>865.34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149685.94</v>
      </c>
      <c r="T57" s="10">
        <v>159192.10999999999</v>
      </c>
      <c r="U57" s="10">
        <v>627.58000000000004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159819.69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76061.67</v>
      </c>
      <c r="AW57" s="10">
        <v>159819.69</v>
      </c>
      <c r="AX57" s="11">
        <v>65</v>
      </c>
      <c r="AY57" s="11">
        <v>300</v>
      </c>
      <c r="AZ57" s="10">
        <v>596380.69999999995</v>
      </c>
      <c r="BA57" s="10">
        <v>162900</v>
      </c>
      <c r="BB57" s="12">
        <v>90</v>
      </c>
      <c r="BC57" s="12">
        <v>82.699414364640901</v>
      </c>
      <c r="BD57" s="12">
        <v>10.11</v>
      </c>
      <c r="BE57" s="12"/>
      <c r="BF57" s="8" t="s">
        <v>75</v>
      </c>
      <c r="BG57" s="5"/>
      <c r="BH57" s="8" t="s">
        <v>84</v>
      </c>
      <c r="BI57" s="8" t="s">
        <v>122</v>
      </c>
      <c r="BJ57" s="8"/>
      <c r="BK57" s="8" t="s">
        <v>91</v>
      </c>
      <c r="BL57" s="6" t="s">
        <v>79</v>
      </c>
      <c r="BM57" s="12">
        <v>1164985.16404622</v>
      </c>
      <c r="BN57" s="6" t="s">
        <v>80</v>
      </c>
      <c r="BO57" s="12"/>
      <c r="BP57" s="13">
        <v>37893</v>
      </c>
      <c r="BQ57" s="13">
        <v>46997</v>
      </c>
      <c r="BR57" s="12">
        <v>47432.639999999999</v>
      </c>
      <c r="BS57" s="12">
        <v>73.05</v>
      </c>
      <c r="BT57" s="12">
        <v>29.36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45047</v>
      </c>
      <c r="E58" s="17" t="s">
        <v>158</v>
      </c>
      <c r="F58" s="18">
        <v>17</v>
      </c>
      <c r="G58" s="18">
        <v>16</v>
      </c>
      <c r="H58" s="19">
        <v>73660.23</v>
      </c>
      <c r="I58" s="19">
        <v>12264.63</v>
      </c>
      <c r="J58" s="19">
        <v>0</v>
      </c>
      <c r="K58" s="19">
        <v>85924.86</v>
      </c>
      <c r="L58" s="19">
        <v>872.33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85924.86</v>
      </c>
      <c r="T58" s="19">
        <v>10150.18</v>
      </c>
      <c r="U58" s="19">
        <v>620.59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10770.77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13136.96</v>
      </c>
      <c r="AW58" s="19">
        <v>10770.77</v>
      </c>
      <c r="AX58" s="20">
        <v>64</v>
      </c>
      <c r="AY58" s="20">
        <v>300</v>
      </c>
      <c r="AZ58" s="19">
        <v>596380.69999999995</v>
      </c>
      <c r="BA58" s="19">
        <v>162900</v>
      </c>
      <c r="BB58" s="21">
        <v>90</v>
      </c>
      <c r="BC58" s="21">
        <v>47.4722983425414</v>
      </c>
      <c r="BD58" s="21">
        <v>10.11</v>
      </c>
      <c r="BE58" s="21"/>
      <c r="BF58" s="17" t="s">
        <v>75</v>
      </c>
      <c r="BG58" s="14"/>
      <c r="BH58" s="17" t="s">
        <v>84</v>
      </c>
      <c r="BI58" s="17" t="s">
        <v>122</v>
      </c>
      <c r="BJ58" s="17"/>
      <c r="BK58" s="17" t="s">
        <v>91</v>
      </c>
      <c r="BL58" s="15" t="s">
        <v>79</v>
      </c>
      <c r="BM58" s="21">
        <v>668741.41367418005</v>
      </c>
      <c r="BN58" s="15" t="s">
        <v>80</v>
      </c>
      <c r="BO58" s="21"/>
      <c r="BP58" s="22">
        <v>37893</v>
      </c>
      <c r="BQ58" s="22">
        <v>46997</v>
      </c>
      <c r="BR58" s="21">
        <v>4641.54</v>
      </c>
      <c r="BS58" s="21">
        <v>73.05</v>
      </c>
      <c r="BT58" s="21">
        <v>29.36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45047</v>
      </c>
      <c r="E59" s="8" t="s">
        <v>159</v>
      </c>
      <c r="F59" s="9">
        <v>171</v>
      </c>
      <c r="G59" s="9">
        <v>170</v>
      </c>
      <c r="H59" s="10">
        <v>37446.32</v>
      </c>
      <c r="I59" s="10">
        <v>39239.07</v>
      </c>
      <c r="J59" s="10">
        <v>0</v>
      </c>
      <c r="K59" s="10">
        <v>76685.39</v>
      </c>
      <c r="L59" s="10">
        <v>435.1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76685.39</v>
      </c>
      <c r="T59" s="10">
        <v>87943.53</v>
      </c>
      <c r="U59" s="10">
        <v>315.49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88259.02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39674.17</v>
      </c>
      <c r="AW59" s="10">
        <v>88259.02</v>
      </c>
      <c r="AX59" s="11">
        <v>64</v>
      </c>
      <c r="AY59" s="11">
        <v>300</v>
      </c>
      <c r="AZ59" s="10">
        <v>299932.27</v>
      </c>
      <c r="BA59" s="10">
        <v>81900</v>
      </c>
      <c r="BB59" s="12">
        <v>90</v>
      </c>
      <c r="BC59" s="12">
        <v>84.269659340659402</v>
      </c>
      <c r="BD59" s="12">
        <v>10.11</v>
      </c>
      <c r="BE59" s="12"/>
      <c r="BF59" s="8" t="s">
        <v>75</v>
      </c>
      <c r="BG59" s="5"/>
      <c r="BH59" s="8" t="s">
        <v>84</v>
      </c>
      <c r="BI59" s="8" t="s">
        <v>146</v>
      </c>
      <c r="BJ59" s="8"/>
      <c r="BK59" s="8" t="s">
        <v>91</v>
      </c>
      <c r="BL59" s="6" t="s">
        <v>79</v>
      </c>
      <c r="BM59" s="12">
        <v>596831.88447157003</v>
      </c>
      <c r="BN59" s="6" t="s">
        <v>80</v>
      </c>
      <c r="BO59" s="12"/>
      <c r="BP59" s="13">
        <v>37894</v>
      </c>
      <c r="BQ59" s="13">
        <v>46997</v>
      </c>
      <c r="BR59" s="12">
        <v>34363.129999999997</v>
      </c>
      <c r="BS59" s="12">
        <v>65</v>
      </c>
      <c r="BT59" s="12">
        <v>29.34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45047</v>
      </c>
      <c r="E60" s="17" t="s">
        <v>160</v>
      </c>
      <c r="F60" s="18">
        <v>2</v>
      </c>
      <c r="G60" s="18">
        <v>1</v>
      </c>
      <c r="H60" s="19">
        <v>73993.600000000006</v>
      </c>
      <c r="I60" s="19">
        <v>862.26</v>
      </c>
      <c r="J60" s="19">
        <v>0</v>
      </c>
      <c r="K60" s="19">
        <v>74855.86</v>
      </c>
      <c r="L60" s="19">
        <v>869.52</v>
      </c>
      <c r="M60" s="19">
        <v>0</v>
      </c>
      <c r="N60" s="19">
        <v>0</v>
      </c>
      <c r="O60" s="19">
        <v>833.53</v>
      </c>
      <c r="P60" s="19">
        <v>0</v>
      </c>
      <c r="Q60" s="19">
        <v>0</v>
      </c>
      <c r="R60" s="19">
        <v>0</v>
      </c>
      <c r="S60" s="19">
        <v>74022.33</v>
      </c>
      <c r="T60" s="19">
        <v>630.66</v>
      </c>
      <c r="U60" s="19">
        <v>623.4</v>
      </c>
      <c r="V60" s="19">
        <v>0</v>
      </c>
      <c r="W60" s="19">
        <v>630.66</v>
      </c>
      <c r="X60" s="19">
        <v>0</v>
      </c>
      <c r="Y60" s="19">
        <v>0</v>
      </c>
      <c r="Z60" s="19">
        <v>0</v>
      </c>
      <c r="AA60" s="19">
        <v>623.4</v>
      </c>
      <c r="AB60" s="19">
        <v>0</v>
      </c>
      <c r="AC60" s="19">
        <v>0</v>
      </c>
      <c r="AD60" s="19">
        <v>0</v>
      </c>
      <c r="AE60" s="19">
        <v>0</v>
      </c>
      <c r="AF60" s="19">
        <v>29.35</v>
      </c>
      <c r="AG60" s="19">
        <v>0</v>
      </c>
      <c r="AH60" s="19">
        <v>0</v>
      </c>
      <c r="AI60" s="19">
        <v>0</v>
      </c>
      <c r="AJ60" s="19">
        <v>73.05</v>
      </c>
      <c r="AK60" s="19">
        <v>0</v>
      </c>
      <c r="AL60" s="19">
        <v>0</v>
      </c>
      <c r="AM60" s="19">
        <v>0</v>
      </c>
      <c r="AN60" s="19">
        <v>0</v>
      </c>
      <c r="AO60" s="19">
        <v>83.39</v>
      </c>
      <c r="AP60" s="19">
        <v>102.14</v>
      </c>
      <c r="AQ60" s="19">
        <v>0</v>
      </c>
      <c r="AR60" s="19">
        <v>0</v>
      </c>
      <c r="AS60" s="19">
        <v>2.5699999999999998E-3</v>
      </c>
      <c r="AT60" s="19">
        <v>29.35</v>
      </c>
      <c r="AU60" s="19">
        <f t="shared" si="0"/>
        <v>1722.7674299999999</v>
      </c>
      <c r="AV60" s="19">
        <v>898.25</v>
      </c>
      <c r="AW60" s="19">
        <v>623.4</v>
      </c>
      <c r="AX60" s="20">
        <v>64</v>
      </c>
      <c r="AY60" s="20">
        <v>300</v>
      </c>
      <c r="AZ60" s="19">
        <v>596568.57999999996</v>
      </c>
      <c r="BA60" s="19">
        <v>162900</v>
      </c>
      <c r="BB60" s="21">
        <v>90</v>
      </c>
      <c r="BC60" s="21">
        <v>40.8963149171271</v>
      </c>
      <c r="BD60" s="21">
        <v>10.11</v>
      </c>
      <c r="BE60" s="21"/>
      <c r="BF60" s="17" t="s">
        <v>75</v>
      </c>
      <c r="BG60" s="14"/>
      <c r="BH60" s="17" t="s">
        <v>84</v>
      </c>
      <c r="BI60" s="17" t="s">
        <v>122</v>
      </c>
      <c r="BJ60" s="17"/>
      <c r="BK60" s="17" t="s">
        <v>82</v>
      </c>
      <c r="BL60" s="15" t="s">
        <v>79</v>
      </c>
      <c r="BM60" s="21">
        <v>576105.65333079</v>
      </c>
      <c r="BN60" s="15" t="s">
        <v>80</v>
      </c>
      <c r="BO60" s="21"/>
      <c r="BP60" s="22">
        <v>37894</v>
      </c>
      <c r="BQ60" s="22">
        <v>46997</v>
      </c>
      <c r="BR60" s="21">
        <v>288.04000000000002</v>
      </c>
      <c r="BS60" s="21">
        <v>73.05</v>
      </c>
      <c r="BT60" s="21">
        <v>29.35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45047</v>
      </c>
      <c r="E61" s="8" t="s">
        <v>161</v>
      </c>
      <c r="F61" s="9">
        <v>84</v>
      </c>
      <c r="G61" s="9">
        <v>83</v>
      </c>
      <c r="H61" s="10">
        <v>67674</v>
      </c>
      <c r="I61" s="10">
        <v>46808.76</v>
      </c>
      <c r="J61" s="10">
        <v>0</v>
      </c>
      <c r="K61" s="10">
        <v>114482.76</v>
      </c>
      <c r="L61" s="10">
        <v>786.22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114482.76</v>
      </c>
      <c r="T61" s="10">
        <v>65769.95</v>
      </c>
      <c r="U61" s="10">
        <v>570.15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66340.100000000006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47594.98</v>
      </c>
      <c r="AW61" s="10">
        <v>66340.100000000006</v>
      </c>
      <c r="AX61" s="11">
        <v>63</v>
      </c>
      <c r="AY61" s="11">
        <v>300</v>
      </c>
      <c r="AZ61" s="10">
        <v>596568.57999999996</v>
      </c>
      <c r="BA61" s="10">
        <v>148000</v>
      </c>
      <c r="BB61" s="12">
        <v>81.77</v>
      </c>
      <c r="BC61" s="12">
        <v>63.251724899999999</v>
      </c>
      <c r="BD61" s="12">
        <v>10.11</v>
      </c>
      <c r="BE61" s="12"/>
      <c r="BF61" s="8" t="s">
        <v>75</v>
      </c>
      <c r="BG61" s="5"/>
      <c r="BH61" s="8" t="s">
        <v>84</v>
      </c>
      <c r="BI61" s="8" t="s">
        <v>122</v>
      </c>
      <c r="BJ61" s="8"/>
      <c r="BK61" s="8" t="s">
        <v>91</v>
      </c>
      <c r="BL61" s="6" t="s">
        <v>79</v>
      </c>
      <c r="BM61" s="12">
        <v>891003.63694187999</v>
      </c>
      <c r="BN61" s="6" t="s">
        <v>80</v>
      </c>
      <c r="BO61" s="12"/>
      <c r="BP61" s="13">
        <v>37894</v>
      </c>
      <c r="BQ61" s="13">
        <v>46997</v>
      </c>
      <c r="BR61" s="12">
        <v>22712.31</v>
      </c>
      <c r="BS61" s="12">
        <v>66.37</v>
      </c>
      <c r="BT61" s="12">
        <v>29.35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45047</v>
      </c>
      <c r="E62" s="17" t="s">
        <v>162</v>
      </c>
      <c r="F62" s="18">
        <v>169</v>
      </c>
      <c r="G62" s="18">
        <v>168</v>
      </c>
      <c r="H62" s="19">
        <v>55784.53</v>
      </c>
      <c r="I62" s="19">
        <v>58135.41</v>
      </c>
      <c r="J62" s="19">
        <v>0</v>
      </c>
      <c r="K62" s="19">
        <v>113919.94</v>
      </c>
      <c r="L62" s="19">
        <v>648.11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113919.94</v>
      </c>
      <c r="T62" s="19">
        <v>129703.71</v>
      </c>
      <c r="U62" s="19">
        <v>469.98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130173.69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58783.519999999997</v>
      </c>
      <c r="AW62" s="19">
        <v>130173.69</v>
      </c>
      <c r="AX62" s="20">
        <v>64</v>
      </c>
      <c r="AY62" s="20">
        <v>300</v>
      </c>
      <c r="AZ62" s="19">
        <v>492745.87</v>
      </c>
      <c r="BA62" s="19">
        <v>122000</v>
      </c>
      <c r="BB62" s="21">
        <v>81.61</v>
      </c>
      <c r="BC62" s="21">
        <v>76.204969700000007</v>
      </c>
      <c r="BD62" s="21">
        <v>10.11</v>
      </c>
      <c r="BE62" s="21"/>
      <c r="BF62" s="17" t="s">
        <v>75</v>
      </c>
      <c r="BG62" s="14"/>
      <c r="BH62" s="17" t="s">
        <v>84</v>
      </c>
      <c r="BI62" s="17" t="s">
        <v>122</v>
      </c>
      <c r="BJ62" s="17"/>
      <c r="BK62" s="17" t="s">
        <v>91</v>
      </c>
      <c r="BL62" s="15" t="s">
        <v>79</v>
      </c>
      <c r="BM62" s="21">
        <v>886623.28598822001</v>
      </c>
      <c r="BN62" s="15" t="s">
        <v>80</v>
      </c>
      <c r="BO62" s="21"/>
      <c r="BP62" s="22">
        <v>37894</v>
      </c>
      <c r="BQ62" s="22">
        <v>46997</v>
      </c>
      <c r="BR62" s="21">
        <v>41691.64</v>
      </c>
      <c r="BS62" s="21">
        <v>65</v>
      </c>
      <c r="BT62" s="21">
        <v>29.35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45047</v>
      </c>
      <c r="E63" s="8" t="s">
        <v>163</v>
      </c>
      <c r="F63" s="9">
        <v>0</v>
      </c>
      <c r="G63" s="9">
        <v>0</v>
      </c>
      <c r="H63" s="10">
        <v>60363.15</v>
      </c>
      <c r="I63" s="10">
        <v>0</v>
      </c>
      <c r="J63" s="10">
        <v>0</v>
      </c>
      <c r="K63" s="10">
        <v>60363.15</v>
      </c>
      <c r="L63" s="10">
        <v>724.55</v>
      </c>
      <c r="M63" s="10">
        <v>0</v>
      </c>
      <c r="N63" s="10">
        <v>0</v>
      </c>
      <c r="O63" s="10">
        <v>0</v>
      </c>
      <c r="P63" s="10">
        <v>724.55</v>
      </c>
      <c r="Q63" s="10">
        <v>0</v>
      </c>
      <c r="R63" s="10">
        <v>0</v>
      </c>
      <c r="S63" s="10">
        <v>59638.6</v>
      </c>
      <c r="T63" s="10">
        <v>0</v>
      </c>
      <c r="U63" s="10">
        <v>508.56</v>
      </c>
      <c r="V63" s="10">
        <v>0</v>
      </c>
      <c r="W63" s="10">
        <v>0</v>
      </c>
      <c r="X63" s="10">
        <v>508.56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69.11</v>
      </c>
      <c r="AI63" s="10">
        <v>84.35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0.13619700000000001</v>
      </c>
      <c r="AT63" s="10">
        <v>0</v>
      </c>
      <c r="AU63" s="10">
        <f t="shared" si="0"/>
        <v>1451.4338029999999</v>
      </c>
      <c r="AV63" s="10">
        <v>0</v>
      </c>
      <c r="AW63" s="10">
        <v>0</v>
      </c>
      <c r="AX63" s="11">
        <v>63</v>
      </c>
      <c r="AY63" s="11">
        <v>300</v>
      </c>
      <c r="AZ63" s="10">
        <v>492745.87</v>
      </c>
      <c r="BA63" s="10">
        <v>134550</v>
      </c>
      <c r="BB63" s="12">
        <v>90</v>
      </c>
      <c r="BC63" s="12">
        <v>39.892040133779297</v>
      </c>
      <c r="BD63" s="12">
        <v>10.11</v>
      </c>
      <c r="BE63" s="12"/>
      <c r="BF63" s="8" t="s">
        <v>75</v>
      </c>
      <c r="BG63" s="5"/>
      <c r="BH63" s="8" t="s">
        <v>84</v>
      </c>
      <c r="BI63" s="8" t="s">
        <v>122</v>
      </c>
      <c r="BJ63" s="8"/>
      <c r="BK63" s="8" t="s">
        <v>78</v>
      </c>
      <c r="BL63" s="6" t="s">
        <v>79</v>
      </c>
      <c r="BM63" s="12">
        <v>464159.0533118</v>
      </c>
      <c r="BN63" s="6" t="s">
        <v>80</v>
      </c>
      <c r="BO63" s="12"/>
      <c r="BP63" s="13">
        <v>37894</v>
      </c>
      <c r="BQ63" s="13">
        <v>46997</v>
      </c>
      <c r="BR63" s="12">
        <v>0</v>
      </c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45047</v>
      </c>
      <c r="E64" s="17" t="s">
        <v>164</v>
      </c>
      <c r="F64" s="18">
        <v>131</v>
      </c>
      <c r="G64" s="18">
        <v>130</v>
      </c>
      <c r="H64" s="19">
        <v>37446.32</v>
      </c>
      <c r="I64" s="19">
        <v>34292.25</v>
      </c>
      <c r="J64" s="19">
        <v>0</v>
      </c>
      <c r="K64" s="19">
        <v>71738.570000000007</v>
      </c>
      <c r="L64" s="19">
        <v>435.1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71738.570000000007</v>
      </c>
      <c r="T64" s="19">
        <v>63087.78</v>
      </c>
      <c r="U64" s="19">
        <v>315.49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63403.27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34727.35</v>
      </c>
      <c r="AW64" s="19">
        <v>63403.27</v>
      </c>
      <c r="AX64" s="20">
        <v>63</v>
      </c>
      <c r="AY64" s="20">
        <v>300</v>
      </c>
      <c r="AZ64" s="19">
        <v>299932.27</v>
      </c>
      <c r="BA64" s="19">
        <v>81900</v>
      </c>
      <c r="BB64" s="21">
        <v>90</v>
      </c>
      <c r="BC64" s="21">
        <v>78.833593406593394</v>
      </c>
      <c r="BD64" s="21">
        <v>10.11</v>
      </c>
      <c r="BE64" s="21"/>
      <c r="BF64" s="17" t="s">
        <v>75</v>
      </c>
      <c r="BG64" s="14"/>
      <c r="BH64" s="17" t="s">
        <v>84</v>
      </c>
      <c r="BI64" s="17" t="s">
        <v>146</v>
      </c>
      <c r="BJ64" s="17"/>
      <c r="BK64" s="17" t="s">
        <v>91</v>
      </c>
      <c r="BL64" s="15" t="s">
        <v>79</v>
      </c>
      <c r="BM64" s="21">
        <v>558331.46212590998</v>
      </c>
      <c r="BN64" s="15" t="s">
        <v>80</v>
      </c>
      <c r="BO64" s="21"/>
      <c r="BP64" s="22">
        <v>37894</v>
      </c>
      <c r="BQ64" s="22">
        <v>46997</v>
      </c>
      <c r="BR64" s="21">
        <v>25914.19</v>
      </c>
      <c r="BS64" s="21">
        <v>65</v>
      </c>
      <c r="BT64" s="21">
        <v>29.34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45047</v>
      </c>
      <c r="E65" s="8" t="s">
        <v>165</v>
      </c>
      <c r="F65" s="9">
        <v>52</v>
      </c>
      <c r="G65" s="9">
        <v>51</v>
      </c>
      <c r="H65" s="10">
        <v>70311.95</v>
      </c>
      <c r="I65" s="10">
        <v>34028.230000000003</v>
      </c>
      <c r="J65" s="10">
        <v>0</v>
      </c>
      <c r="K65" s="10">
        <v>104340.18</v>
      </c>
      <c r="L65" s="10">
        <v>823.56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104340.18</v>
      </c>
      <c r="T65" s="10">
        <v>37705.269999999997</v>
      </c>
      <c r="U65" s="10">
        <v>592.38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38297.65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34851.79</v>
      </c>
      <c r="AW65" s="10">
        <v>38297.65</v>
      </c>
      <c r="AX65" s="11">
        <v>63</v>
      </c>
      <c r="AY65" s="11">
        <v>300</v>
      </c>
      <c r="AZ65" s="10">
        <v>596568.57999999996</v>
      </c>
      <c r="BA65" s="10">
        <v>154500</v>
      </c>
      <c r="BB65" s="12">
        <v>85.36</v>
      </c>
      <c r="BC65" s="12">
        <v>57.647105273786401</v>
      </c>
      <c r="BD65" s="12">
        <v>10.11</v>
      </c>
      <c r="BE65" s="12"/>
      <c r="BF65" s="8" t="s">
        <v>75</v>
      </c>
      <c r="BG65" s="5"/>
      <c r="BH65" s="8" t="s">
        <v>84</v>
      </c>
      <c r="BI65" s="8" t="s">
        <v>122</v>
      </c>
      <c r="BJ65" s="8"/>
      <c r="BK65" s="8" t="s">
        <v>91</v>
      </c>
      <c r="BL65" s="6" t="s">
        <v>79</v>
      </c>
      <c r="BM65" s="12">
        <v>812065.32633534004</v>
      </c>
      <c r="BN65" s="6" t="s">
        <v>80</v>
      </c>
      <c r="BO65" s="12"/>
      <c r="BP65" s="13">
        <v>37894</v>
      </c>
      <c r="BQ65" s="13">
        <v>46997</v>
      </c>
      <c r="BR65" s="12">
        <v>14243.1</v>
      </c>
      <c r="BS65" s="12">
        <v>69.28</v>
      </c>
      <c r="BT65" s="12">
        <v>29.35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45047</v>
      </c>
      <c r="E66" s="17" t="s">
        <v>166</v>
      </c>
      <c r="F66" s="18">
        <v>181</v>
      </c>
      <c r="G66" s="18">
        <v>180</v>
      </c>
      <c r="H66" s="19">
        <v>37446.32</v>
      </c>
      <c r="I66" s="19">
        <v>40237.370000000003</v>
      </c>
      <c r="J66" s="19">
        <v>0</v>
      </c>
      <c r="K66" s="19">
        <v>77683.69</v>
      </c>
      <c r="L66" s="19">
        <v>435.1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77683.69</v>
      </c>
      <c r="T66" s="19">
        <v>94868.79</v>
      </c>
      <c r="U66" s="19">
        <v>315.49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95184.28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0</v>
      </c>
      <c r="AV66" s="19">
        <v>40672.47</v>
      </c>
      <c r="AW66" s="19">
        <v>95184.28</v>
      </c>
      <c r="AX66" s="20">
        <v>64</v>
      </c>
      <c r="AY66" s="20">
        <v>300</v>
      </c>
      <c r="AZ66" s="19">
        <v>299932.27</v>
      </c>
      <c r="BA66" s="19">
        <v>81900</v>
      </c>
      <c r="BB66" s="21">
        <v>90</v>
      </c>
      <c r="BC66" s="21">
        <v>85.366692307692304</v>
      </c>
      <c r="BD66" s="21">
        <v>10.11</v>
      </c>
      <c r="BE66" s="21"/>
      <c r="BF66" s="17" t="s">
        <v>75</v>
      </c>
      <c r="BG66" s="14"/>
      <c r="BH66" s="17" t="s">
        <v>84</v>
      </c>
      <c r="BI66" s="17" t="s">
        <v>146</v>
      </c>
      <c r="BJ66" s="17"/>
      <c r="BK66" s="17" t="s">
        <v>91</v>
      </c>
      <c r="BL66" s="15" t="s">
        <v>79</v>
      </c>
      <c r="BM66" s="21">
        <v>604601.51660446997</v>
      </c>
      <c r="BN66" s="15" t="s">
        <v>80</v>
      </c>
      <c r="BO66" s="21"/>
      <c r="BP66" s="22">
        <v>37894</v>
      </c>
      <c r="BQ66" s="22">
        <v>46997</v>
      </c>
      <c r="BR66" s="21">
        <v>36733.25</v>
      </c>
      <c r="BS66" s="21">
        <v>65</v>
      </c>
      <c r="BT66" s="21">
        <v>29.34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45047</v>
      </c>
      <c r="E67" s="8" t="s">
        <v>167</v>
      </c>
      <c r="F67" s="9">
        <v>0</v>
      </c>
      <c r="G67" s="9">
        <v>0</v>
      </c>
      <c r="H67" s="10">
        <v>67256.19</v>
      </c>
      <c r="I67" s="10">
        <v>0</v>
      </c>
      <c r="J67" s="10">
        <v>0</v>
      </c>
      <c r="K67" s="10">
        <v>67256.19</v>
      </c>
      <c r="L67" s="10">
        <v>2119.38</v>
      </c>
      <c r="M67" s="10">
        <v>0</v>
      </c>
      <c r="N67" s="10">
        <v>0</v>
      </c>
      <c r="O67" s="10">
        <v>0</v>
      </c>
      <c r="P67" s="10">
        <v>2119.38</v>
      </c>
      <c r="Q67" s="10">
        <v>0</v>
      </c>
      <c r="R67" s="10">
        <v>0</v>
      </c>
      <c r="S67" s="10">
        <v>65136.81</v>
      </c>
      <c r="T67" s="10">
        <v>0</v>
      </c>
      <c r="U67" s="10">
        <v>558.79</v>
      </c>
      <c r="V67" s="10">
        <v>0</v>
      </c>
      <c r="W67" s="10">
        <v>0</v>
      </c>
      <c r="X67" s="10">
        <v>558.79</v>
      </c>
      <c r="Y67" s="10">
        <v>0</v>
      </c>
      <c r="Z67" s="10">
        <v>0</v>
      </c>
      <c r="AA67" s="10">
        <v>0</v>
      </c>
      <c r="AB67" s="10">
        <v>372.67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161.77000000000001</v>
      </c>
      <c r="AI67" s="10">
        <v>185.03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1.0279E-2</v>
      </c>
      <c r="AT67" s="10">
        <v>0</v>
      </c>
      <c r="AU67" s="10">
        <f t="shared" ref="AU67:AU130" si="1">SUM(AB67:AR67,W67:Y67,O67:R67)-J67-AS67-AT67</f>
        <v>3397.6297210000002</v>
      </c>
      <c r="AV67" s="10">
        <v>0</v>
      </c>
      <c r="AW67" s="10">
        <v>0</v>
      </c>
      <c r="AX67" s="11">
        <v>64</v>
      </c>
      <c r="AY67" s="11">
        <v>300</v>
      </c>
      <c r="AZ67" s="10">
        <v>1156495.2</v>
      </c>
      <c r="BA67" s="10">
        <v>295412</v>
      </c>
      <c r="BB67" s="12">
        <v>84.4</v>
      </c>
      <c r="BC67" s="12">
        <v>18.609761160684101</v>
      </c>
      <c r="BD67" s="12">
        <v>9.9700000000000006</v>
      </c>
      <c r="BE67" s="12"/>
      <c r="BF67" s="8" t="s">
        <v>75</v>
      </c>
      <c r="BG67" s="5"/>
      <c r="BH67" s="8" t="s">
        <v>93</v>
      </c>
      <c r="BI67" s="8" t="s">
        <v>168</v>
      </c>
      <c r="BJ67" s="8"/>
      <c r="BK67" s="8" t="s">
        <v>78</v>
      </c>
      <c r="BL67" s="6" t="s">
        <v>79</v>
      </c>
      <c r="BM67" s="12">
        <v>506950.86848702998</v>
      </c>
      <c r="BN67" s="6" t="s">
        <v>80</v>
      </c>
      <c r="BO67" s="12"/>
      <c r="BP67" s="13">
        <v>37902</v>
      </c>
      <c r="BQ67" s="13">
        <v>47026</v>
      </c>
      <c r="BR67" s="12">
        <v>0</v>
      </c>
      <c r="BS67" s="12">
        <v>372.67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45047</v>
      </c>
      <c r="E68" s="17" t="s">
        <v>169</v>
      </c>
      <c r="F68" s="18">
        <v>40</v>
      </c>
      <c r="G68" s="18">
        <v>39</v>
      </c>
      <c r="H68" s="19">
        <v>41390.25</v>
      </c>
      <c r="I68" s="19">
        <v>16568.37</v>
      </c>
      <c r="J68" s="19">
        <v>0</v>
      </c>
      <c r="K68" s="19">
        <v>57958.62</v>
      </c>
      <c r="L68" s="19">
        <v>499.12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57958.62</v>
      </c>
      <c r="T68" s="19">
        <v>16105.29</v>
      </c>
      <c r="U68" s="19">
        <v>343.88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16449.169999999998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17067.490000000002</v>
      </c>
      <c r="AW68" s="19">
        <v>16449.169999999998</v>
      </c>
      <c r="AX68" s="20">
        <v>64</v>
      </c>
      <c r="AY68" s="20">
        <v>300</v>
      </c>
      <c r="AZ68" s="19">
        <v>398000</v>
      </c>
      <c r="BA68" s="19">
        <v>92986</v>
      </c>
      <c r="BB68" s="21">
        <v>77.260000000000005</v>
      </c>
      <c r="BC68" s="21">
        <v>48.1565287376594</v>
      </c>
      <c r="BD68" s="21">
        <v>9.9700000000000006</v>
      </c>
      <c r="BE68" s="21"/>
      <c r="BF68" s="17" t="s">
        <v>75</v>
      </c>
      <c r="BG68" s="14"/>
      <c r="BH68" s="17" t="s">
        <v>106</v>
      </c>
      <c r="BI68" s="17" t="s">
        <v>133</v>
      </c>
      <c r="BJ68" s="17"/>
      <c r="BK68" s="17" t="s">
        <v>91</v>
      </c>
      <c r="BL68" s="15" t="s">
        <v>79</v>
      </c>
      <c r="BM68" s="21">
        <v>451083.99912906002</v>
      </c>
      <c r="BN68" s="15" t="s">
        <v>80</v>
      </c>
      <c r="BO68" s="21"/>
      <c r="BP68" s="22">
        <v>37911</v>
      </c>
      <c r="BQ68" s="22">
        <v>47026</v>
      </c>
      <c r="BR68" s="21">
        <v>10130.280000000001</v>
      </c>
      <c r="BS68" s="21">
        <v>117.3</v>
      </c>
      <c r="BT68" s="21">
        <v>29.24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45047</v>
      </c>
      <c r="E69" s="8" t="s">
        <v>170</v>
      </c>
      <c r="F69" s="9">
        <v>0</v>
      </c>
      <c r="G69" s="9">
        <v>0</v>
      </c>
      <c r="H69" s="10">
        <v>20656.54</v>
      </c>
      <c r="I69" s="10">
        <v>0</v>
      </c>
      <c r="J69" s="10">
        <v>0</v>
      </c>
      <c r="K69" s="10">
        <v>20656.54</v>
      </c>
      <c r="L69" s="10">
        <v>236.34</v>
      </c>
      <c r="M69" s="10">
        <v>0</v>
      </c>
      <c r="N69" s="10">
        <v>0</v>
      </c>
      <c r="O69" s="10">
        <v>0</v>
      </c>
      <c r="P69" s="10">
        <v>236.34</v>
      </c>
      <c r="Q69" s="10">
        <v>0</v>
      </c>
      <c r="R69" s="10">
        <v>0</v>
      </c>
      <c r="S69" s="10">
        <v>20420.2</v>
      </c>
      <c r="T69" s="10">
        <v>0</v>
      </c>
      <c r="U69" s="10">
        <v>171.62</v>
      </c>
      <c r="V69" s="10">
        <v>0</v>
      </c>
      <c r="W69" s="10">
        <v>0</v>
      </c>
      <c r="X69" s="10">
        <v>171.62</v>
      </c>
      <c r="Y69" s="10">
        <v>0</v>
      </c>
      <c r="Z69" s="10">
        <v>0</v>
      </c>
      <c r="AA69" s="10">
        <v>0</v>
      </c>
      <c r="AB69" s="10">
        <v>65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25.05</v>
      </c>
      <c r="AI69" s="10">
        <v>28.48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4.3999999999999997E-2</v>
      </c>
      <c r="AR69" s="10">
        <v>0</v>
      </c>
      <c r="AS69" s="10">
        <v>0</v>
      </c>
      <c r="AT69" s="10">
        <v>0</v>
      </c>
      <c r="AU69" s="10">
        <f t="shared" si="1"/>
        <v>526.53399999999999</v>
      </c>
      <c r="AV69" s="10">
        <v>0</v>
      </c>
      <c r="AW69" s="10">
        <v>0</v>
      </c>
      <c r="AX69" s="11">
        <v>65</v>
      </c>
      <c r="AY69" s="11">
        <v>300</v>
      </c>
      <c r="AZ69" s="10">
        <v>165366.70000000001</v>
      </c>
      <c r="BA69" s="10">
        <v>45000</v>
      </c>
      <c r="BB69" s="12">
        <v>90</v>
      </c>
      <c r="BC69" s="12">
        <v>40.840400000000002</v>
      </c>
      <c r="BD69" s="12">
        <v>9.9700000000000006</v>
      </c>
      <c r="BE69" s="12"/>
      <c r="BF69" s="8" t="s">
        <v>75</v>
      </c>
      <c r="BG69" s="5"/>
      <c r="BH69" s="8" t="s">
        <v>84</v>
      </c>
      <c r="BI69" s="8" t="s">
        <v>171</v>
      </c>
      <c r="BJ69" s="8" t="s">
        <v>172</v>
      </c>
      <c r="BK69" s="8" t="s">
        <v>78</v>
      </c>
      <c r="BL69" s="6" t="s">
        <v>79</v>
      </c>
      <c r="BM69" s="12">
        <v>158927.61903259999</v>
      </c>
      <c r="BN69" s="6" t="s">
        <v>80</v>
      </c>
      <c r="BO69" s="12"/>
      <c r="BP69" s="13">
        <v>37916</v>
      </c>
      <c r="BQ69" s="13">
        <v>47026</v>
      </c>
      <c r="BR69" s="12">
        <v>0</v>
      </c>
      <c r="BS69" s="12">
        <v>65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45047</v>
      </c>
      <c r="E70" s="17" t="s">
        <v>173</v>
      </c>
      <c r="F70" s="18">
        <v>0</v>
      </c>
      <c r="G70" s="18">
        <v>0</v>
      </c>
      <c r="H70" s="19">
        <v>59560.71</v>
      </c>
      <c r="I70" s="19">
        <v>0</v>
      </c>
      <c r="J70" s="19">
        <v>0</v>
      </c>
      <c r="K70" s="19">
        <v>59560.71</v>
      </c>
      <c r="L70" s="19">
        <v>684.17</v>
      </c>
      <c r="M70" s="19">
        <v>0</v>
      </c>
      <c r="N70" s="19">
        <v>0</v>
      </c>
      <c r="O70" s="19">
        <v>0</v>
      </c>
      <c r="P70" s="19">
        <v>684.17</v>
      </c>
      <c r="Q70" s="19">
        <v>0</v>
      </c>
      <c r="R70" s="19">
        <v>0</v>
      </c>
      <c r="S70" s="19">
        <v>58876.54</v>
      </c>
      <c r="T70" s="19">
        <v>0</v>
      </c>
      <c r="U70" s="19">
        <v>494.85</v>
      </c>
      <c r="V70" s="19">
        <v>0</v>
      </c>
      <c r="W70" s="19">
        <v>0</v>
      </c>
      <c r="X70" s="19">
        <v>494.85</v>
      </c>
      <c r="Y70" s="19">
        <v>0</v>
      </c>
      <c r="Z70" s="19">
        <v>0</v>
      </c>
      <c r="AA70" s="19">
        <v>0</v>
      </c>
      <c r="AB70" s="19">
        <v>71.17</v>
      </c>
      <c r="AC70" s="19">
        <v>84.5</v>
      </c>
      <c r="AD70" s="19">
        <v>0</v>
      </c>
      <c r="AE70" s="19">
        <v>0</v>
      </c>
      <c r="AF70" s="19">
        <v>0</v>
      </c>
      <c r="AG70" s="19">
        <v>0</v>
      </c>
      <c r="AH70" s="19">
        <v>66.569999999999993</v>
      </c>
      <c r="AI70" s="19">
        <v>81.59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1E-3</v>
      </c>
      <c r="AR70" s="19">
        <v>0</v>
      </c>
      <c r="AS70" s="19">
        <v>0</v>
      </c>
      <c r="AT70" s="19">
        <v>84.42</v>
      </c>
      <c r="AU70" s="19">
        <f t="shared" si="1"/>
        <v>1398.431</v>
      </c>
      <c r="AV70" s="19">
        <v>0</v>
      </c>
      <c r="AW70" s="19">
        <v>0</v>
      </c>
      <c r="AX70" s="20">
        <v>64</v>
      </c>
      <c r="AY70" s="20">
        <v>300</v>
      </c>
      <c r="AZ70" s="19">
        <v>478450.34</v>
      </c>
      <c r="BA70" s="19">
        <v>130050</v>
      </c>
      <c r="BB70" s="21">
        <v>90</v>
      </c>
      <c r="BC70" s="21">
        <v>40.745010380622801</v>
      </c>
      <c r="BD70" s="21">
        <v>9.9700000000000006</v>
      </c>
      <c r="BE70" s="21"/>
      <c r="BF70" s="17" t="s">
        <v>75</v>
      </c>
      <c r="BG70" s="14"/>
      <c r="BH70" s="17" t="s">
        <v>76</v>
      </c>
      <c r="BI70" s="17" t="s">
        <v>87</v>
      </c>
      <c r="BJ70" s="17"/>
      <c r="BK70" s="17" t="s">
        <v>78</v>
      </c>
      <c r="BL70" s="15" t="s">
        <v>79</v>
      </c>
      <c r="BM70" s="21">
        <v>458228.04473402002</v>
      </c>
      <c r="BN70" s="15" t="s">
        <v>80</v>
      </c>
      <c r="BO70" s="21"/>
      <c r="BP70" s="22">
        <v>37925</v>
      </c>
      <c r="BQ70" s="22">
        <v>47026</v>
      </c>
      <c r="BR70" s="21">
        <v>0</v>
      </c>
      <c r="BS70" s="21">
        <v>71.17</v>
      </c>
      <c r="BT70" s="21">
        <v>84.5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45047</v>
      </c>
      <c r="E71" s="8" t="s">
        <v>174</v>
      </c>
      <c r="F71" s="9">
        <v>0</v>
      </c>
      <c r="G71" s="9">
        <v>0</v>
      </c>
      <c r="H71" s="10">
        <v>33919.949999999997</v>
      </c>
      <c r="I71" s="10">
        <v>0</v>
      </c>
      <c r="J71" s="10">
        <v>0</v>
      </c>
      <c r="K71" s="10">
        <v>33919.949999999997</v>
      </c>
      <c r="L71" s="10">
        <v>273.27999999999997</v>
      </c>
      <c r="M71" s="10">
        <v>0</v>
      </c>
      <c r="N71" s="10">
        <v>0</v>
      </c>
      <c r="O71" s="10">
        <v>0</v>
      </c>
      <c r="P71" s="10">
        <v>273.27999999999997</v>
      </c>
      <c r="Q71" s="10">
        <v>0</v>
      </c>
      <c r="R71" s="10">
        <v>0</v>
      </c>
      <c r="S71" s="10">
        <v>33646.67</v>
      </c>
      <c r="T71" s="10">
        <v>0</v>
      </c>
      <c r="U71" s="10">
        <v>220.48</v>
      </c>
      <c r="V71" s="10">
        <v>0</v>
      </c>
      <c r="W71" s="10">
        <v>0</v>
      </c>
      <c r="X71" s="10">
        <v>220.48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40.14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5.8010000000000002</v>
      </c>
      <c r="AR71" s="10">
        <v>0</v>
      </c>
      <c r="AS71" s="10">
        <v>0</v>
      </c>
      <c r="AT71" s="10">
        <v>0</v>
      </c>
      <c r="AU71" s="10">
        <f t="shared" si="1"/>
        <v>539.70100000000002</v>
      </c>
      <c r="AV71" s="10">
        <v>0</v>
      </c>
      <c r="AW71" s="10">
        <v>0</v>
      </c>
      <c r="AX71" s="11">
        <v>96</v>
      </c>
      <c r="AY71" s="11">
        <v>180</v>
      </c>
      <c r="AZ71" s="10">
        <v>71499.856362000006</v>
      </c>
      <c r="BA71" s="10">
        <v>52297.27</v>
      </c>
      <c r="BB71" s="12">
        <v>84</v>
      </c>
      <c r="BC71" s="12">
        <v>54.043361728059601</v>
      </c>
      <c r="BD71" s="12">
        <v>7.8</v>
      </c>
      <c r="BE71" s="12"/>
      <c r="BF71" s="8"/>
      <c r="BG71" s="5"/>
      <c r="BH71" s="8" t="s">
        <v>84</v>
      </c>
      <c r="BI71" s="8" t="s">
        <v>175</v>
      </c>
      <c r="BJ71" s="8" t="s">
        <v>176</v>
      </c>
      <c r="BK71" s="8" t="s">
        <v>78</v>
      </c>
      <c r="BL71" s="6" t="s">
        <v>79</v>
      </c>
      <c r="BM71" s="12">
        <v>261867.42301621</v>
      </c>
      <c r="BN71" s="6" t="s">
        <v>80</v>
      </c>
      <c r="BO71" s="12"/>
      <c r="BP71" s="13">
        <v>42506</v>
      </c>
      <c r="BQ71" s="13">
        <v>47984</v>
      </c>
      <c r="BR71" s="12">
        <v>0</v>
      </c>
      <c r="BS71" s="12">
        <v>0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45047</v>
      </c>
      <c r="E72" s="17" t="s">
        <v>177</v>
      </c>
      <c r="F72" s="18">
        <v>8</v>
      </c>
      <c r="G72" s="18">
        <v>7</v>
      </c>
      <c r="H72" s="19">
        <v>40000.21</v>
      </c>
      <c r="I72" s="19">
        <v>5995.11</v>
      </c>
      <c r="J72" s="19">
        <v>0</v>
      </c>
      <c r="K72" s="19">
        <v>45995.32</v>
      </c>
      <c r="L72" s="19">
        <v>878.86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45995.32</v>
      </c>
      <c r="T72" s="19">
        <v>1865.85</v>
      </c>
      <c r="U72" s="19">
        <v>260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2125.85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1"/>
        <v>0</v>
      </c>
      <c r="AV72" s="19">
        <v>6873.97</v>
      </c>
      <c r="AW72" s="19">
        <v>2125.85</v>
      </c>
      <c r="AX72" s="20">
        <v>39</v>
      </c>
      <c r="AY72" s="20">
        <v>120</v>
      </c>
      <c r="AZ72" s="19">
        <v>646069</v>
      </c>
      <c r="BA72" s="19">
        <v>94689.33</v>
      </c>
      <c r="BB72" s="21">
        <v>0.55000000000000004</v>
      </c>
      <c r="BC72" s="21">
        <v>0.26716237193778902</v>
      </c>
      <c r="BD72" s="21">
        <v>7.8</v>
      </c>
      <c r="BE72" s="21"/>
      <c r="BF72" s="17"/>
      <c r="BG72" s="14"/>
      <c r="BH72" s="17" t="s">
        <v>76</v>
      </c>
      <c r="BI72" s="17" t="s">
        <v>178</v>
      </c>
      <c r="BJ72" s="17" t="s">
        <v>99</v>
      </c>
      <c r="BK72" s="17" t="s">
        <v>91</v>
      </c>
      <c r="BL72" s="15" t="s">
        <v>79</v>
      </c>
      <c r="BM72" s="21">
        <v>357975.27420116001</v>
      </c>
      <c r="BN72" s="15" t="s">
        <v>80</v>
      </c>
      <c r="BO72" s="21"/>
      <c r="BP72" s="22">
        <v>42606</v>
      </c>
      <c r="BQ72" s="22">
        <v>46258</v>
      </c>
      <c r="BR72" s="21">
        <v>738.73</v>
      </c>
      <c r="BS72" s="21">
        <v>0</v>
      </c>
      <c r="BT72" s="21">
        <v>29.55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45047</v>
      </c>
      <c r="E73" s="8" t="s">
        <v>179</v>
      </c>
      <c r="F73" s="9">
        <v>27</v>
      </c>
      <c r="G73" s="9">
        <v>26</v>
      </c>
      <c r="H73" s="10">
        <v>45147.66</v>
      </c>
      <c r="I73" s="10">
        <v>20247.87</v>
      </c>
      <c r="J73" s="10">
        <v>0</v>
      </c>
      <c r="K73" s="10">
        <v>65395.53</v>
      </c>
      <c r="L73" s="10">
        <v>824.69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65395.53</v>
      </c>
      <c r="T73" s="10">
        <v>9402.5400000000009</v>
      </c>
      <c r="U73" s="10">
        <v>293.45999999999998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9696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21072.560000000001</v>
      </c>
      <c r="AW73" s="10">
        <v>9696</v>
      </c>
      <c r="AX73" s="11">
        <v>48</v>
      </c>
      <c r="AY73" s="11">
        <v>120</v>
      </c>
      <c r="AZ73" s="10">
        <v>505000</v>
      </c>
      <c r="BA73" s="10">
        <v>92967.18</v>
      </c>
      <c r="BB73" s="12">
        <v>0.89834700000000001</v>
      </c>
      <c r="BC73" s="12">
        <v>0.63192062176038899</v>
      </c>
      <c r="BD73" s="12">
        <v>7.8</v>
      </c>
      <c r="BE73" s="12"/>
      <c r="BF73" s="8"/>
      <c r="BG73" s="5"/>
      <c r="BH73" s="8" t="s">
        <v>180</v>
      </c>
      <c r="BI73" s="8" t="s">
        <v>178</v>
      </c>
      <c r="BJ73" s="8" t="s">
        <v>181</v>
      </c>
      <c r="BK73" s="8" t="s">
        <v>91</v>
      </c>
      <c r="BL73" s="6" t="s">
        <v>79</v>
      </c>
      <c r="BM73" s="12">
        <v>508964.45080239</v>
      </c>
      <c r="BN73" s="6" t="s">
        <v>80</v>
      </c>
      <c r="BO73" s="12"/>
      <c r="BP73" s="13">
        <v>42808</v>
      </c>
      <c r="BQ73" s="13">
        <v>46460</v>
      </c>
      <c r="BR73" s="12">
        <v>2595.9899999999998</v>
      </c>
      <c r="BS73" s="12">
        <v>0</v>
      </c>
      <c r="BT73" s="12">
        <v>44.97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45047</v>
      </c>
      <c r="E74" s="17" t="s">
        <v>182</v>
      </c>
      <c r="F74" s="18">
        <v>0</v>
      </c>
      <c r="G74" s="18">
        <v>1</v>
      </c>
      <c r="H74" s="19">
        <v>29157.58</v>
      </c>
      <c r="I74" s="19">
        <v>48.48</v>
      </c>
      <c r="J74" s="19">
        <v>0</v>
      </c>
      <c r="K74" s="19">
        <v>29206.06</v>
      </c>
      <c r="L74" s="19">
        <v>610.23</v>
      </c>
      <c r="M74" s="19">
        <v>0</v>
      </c>
      <c r="N74" s="19">
        <v>0</v>
      </c>
      <c r="O74" s="19">
        <v>48.48</v>
      </c>
      <c r="P74" s="19">
        <v>610.23</v>
      </c>
      <c r="Q74" s="19">
        <v>0</v>
      </c>
      <c r="R74" s="19">
        <v>0</v>
      </c>
      <c r="S74" s="19">
        <v>28547.35</v>
      </c>
      <c r="T74" s="19">
        <v>0</v>
      </c>
      <c r="U74" s="19">
        <v>189.52</v>
      </c>
      <c r="V74" s="19">
        <v>0</v>
      </c>
      <c r="W74" s="19">
        <v>0</v>
      </c>
      <c r="X74" s="19">
        <v>189.52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45.01</v>
      </c>
      <c r="AG74" s="19">
        <v>0</v>
      </c>
      <c r="AH74" s="19">
        <v>0</v>
      </c>
      <c r="AI74" s="19">
        <v>45.2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0.7</v>
      </c>
      <c r="AR74" s="19">
        <v>0</v>
      </c>
      <c r="AS74" s="19">
        <v>0</v>
      </c>
      <c r="AT74" s="19">
        <v>0</v>
      </c>
      <c r="AU74" s="19">
        <f t="shared" si="1"/>
        <v>939.1400000000001</v>
      </c>
      <c r="AV74" s="19">
        <v>0</v>
      </c>
      <c r="AW74" s="19">
        <v>0</v>
      </c>
      <c r="AX74" s="20">
        <v>48</v>
      </c>
      <c r="AY74" s="20">
        <v>120</v>
      </c>
      <c r="AZ74" s="19">
        <v>291235</v>
      </c>
      <c r="BA74" s="19">
        <v>66494.62</v>
      </c>
      <c r="BB74" s="21">
        <v>0.85000100000000001</v>
      </c>
      <c r="BC74" s="21">
        <v>0.36492089205638001</v>
      </c>
      <c r="BD74" s="21">
        <v>7.8</v>
      </c>
      <c r="BE74" s="21"/>
      <c r="BF74" s="17"/>
      <c r="BG74" s="14"/>
      <c r="BH74" s="17" t="s">
        <v>93</v>
      </c>
      <c r="BI74" s="17" t="s">
        <v>178</v>
      </c>
      <c r="BJ74" s="17" t="s">
        <v>183</v>
      </c>
      <c r="BK74" s="17" t="s">
        <v>78</v>
      </c>
      <c r="BL74" s="15" t="s">
        <v>79</v>
      </c>
      <c r="BM74" s="21">
        <v>222180.11406304999</v>
      </c>
      <c r="BN74" s="15" t="s">
        <v>80</v>
      </c>
      <c r="BO74" s="21"/>
      <c r="BP74" s="22">
        <v>42809</v>
      </c>
      <c r="BQ74" s="22">
        <v>46461</v>
      </c>
      <c r="BR74" s="21">
        <v>0</v>
      </c>
      <c r="BS74" s="21">
        <v>0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45047</v>
      </c>
      <c r="E75" s="8" t="s">
        <v>184</v>
      </c>
      <c r="F75" s="9">
        <v>0</v>
      </c>
      <c r="G75" s="9">
        <v>0</v>
      </c>
      <c r="H75" s="10">
        <v>30519.05</v>
      </c>
      <c r="I75" s="10">
        <v>0</v>
      </c>
      <c r="J75" s="10">
        <v>0</v>
      </c>
      <c r="K75" s="10">
        <v>30519.05</v>
      </c>
      <c r="L75" s="10">
        <v>290.99</v>
      </c>
      <c r="M75" s="10">
        <v>0</v>
      </c>
      <c r="N75" s="10">
        <v>0</v>
      </c>
      <c r="O75" s="10">
        <v>0</v>
      </c>
      <c r="P75" s="10">
        <v>290.99</v>
      </c>
      <c r="Q75" s="10">
        <v>6.86</v>
      </c>
      <c r="R75" s="10">
        <v>0</v>
      </c>
      <c r="S75" s="10">
        <v>30221.200000000001</v>
      </c>
      <c r="T75" s="10">
        <v>0</v>
      </c>
      <c r="U75" s="10">
        <v>256.81</v>
      </c>
      <c r="V75" s="10">
        <v>0</v>
      </c>
      <c r="W75" s="10">
        <v>0</v>
      </c>
      <c r="X75" s="10">
        <v>256.81</v>
      </c>
      <c r="Y75" s="10">
        <v>0</v>
      </c>
      <c r="Z75" s="10">
        <v>0</v>
      </c>
      <c r="AA75" s="10">
        <v>0</v>
      </c>
      <c r="AB75" s="10">
        <v>65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73.42</v>
      </c>
      <c r="AI75" s="10">
        <v>72.02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6.6003990000000003</v>
      </c>
      <c r="AT75" s="10">
        <v>0</v>
      </c>
      <c r="AU75" s="10">
        <f t="shared" si="1"/>
        <v>758.49960099999998</v>
      </c>
      <c r="AV75" s="10">
        <v>0</v>
      </c>
      <c r="AW75" s="10">
        <v>0</v>
      </c>
      <c r="AX75" s="11">
        <v>75</v>
      </c>
      <c r="AY75" s="11">
        <v>360</v>
      </c>
      <c r="AZ75" s="10">
        <v>227234.13</v>
      </c>
      <c r="BA75" s="10">
        <v>61900</v>
      </c>
      <c r="BB75" s="12">
        <v>70.34</v>
      </c>
      <c r="BC75" s="12">
        <v>34.341828885298902</v>
      </c>
      <c r="BD75" s="12">
        <v>10.1</v>
      </c>
      <c r="BE75" s="12"/>
      <c r="BF75" s="8" t="s">
        <v>75</v>
      </c>
      <c r="BG75" s="5"/>
      <c r="BH75" s="8" t="s">
        <v>89</v>
      </c>
      <c r="BI75" s="8" t="s">
        <v>119</v>
      </c>
      <c r="BJ75" s="8"/>
      <c r="BK75" s="8" t="s">
        <v>78</v>
      </c>
      <c r="BL75" s="6" t="s">
        <v>79</v>
      </c>
      <c r="BM75" s="12">
        <v>235207.45929560001</v>
      </c>
      <c r="BN75" s="6" t="s">
        <v>80</v>
      </c>
      <c r="BO75" s="12"/>
      <c r="BP75" s="13">
        <v>36390</v>
      </c>
      <c r="BQ75" s="13">
        <v>47331</v>
      </c>
      <c r="BR75" s="12">
        <v>0</v>
      </c>
      <c r="BS75" s="12">
        <v>65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45047</v>
      </c>
      <c r="E76" s="17" t="s">
        <v>185</v>
      </c>
      <c r="F76" s="18">
        <v>0</v>
      </c>
      <c r="G76" s="18">
        <v>0</v>
      </c>
      <c r="H76" s="19">
        <v>42810.38</v>
      </c>
      <c r="I76" s="19">
        <v>0</v>
      </c>
      <c r="J76" s="19">
        <v>0</v>
      </c>
      <c r="K76" s="19">
        <v>42810.38</v>
      </c>
      <c r="L76" s="19">
        <v>391.24</v>
      </c>
      <c r="M76" s="19">
        <v>0</v>
      </c>
      <c r="N76" s="19">
        <v>0</v>
      </c>
      <c r="O76" s="19">
        <v>0</v>
      </c>
      <c r="P76" s="19">
        <v>391.24</v>
      </c>
      <c r="Q76" s="19">
        <v>0</v>
      </c>
      <c r="R76" s="19">
        <v>0</v>
      </c>
      <c r="S76" s="19">
        <v>42419.14</v>
      </c>
      <c r="T76" s="19">
        <v>0</v>
      </c>
      <c r="U76" s="19">
        <v>363.89</v>
      </c>
      <c r="V76" s="19">
        <v>0</v>
      </c>
      <c r="W76" s="19">
        <v>0</v>
      </c>
      <c r="X76" s="19">
        <v>363.89</v>
      </c>
      <c r="Y76" s="19">
        <v>0</v>
      </c>
      <c r="Z76" s="19">
        <v>0</v>
      </c>
      <c r="AA76" s="19">
        <v>0</v>
      </c>
      <c r="AB76" s="19">
        <v>65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97.09</v>
      </c>
      <c r="AI76" s="19">
        <v>84.01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9.7650000000000001E-2</v>
      </c>
      <c r="AT76" s="19">
        <v>0</v>
      </c>
      <c r="AU76" s="19">
        <f t="shared" si="1"/>
        <v>1001.13235</v>
      </c>
      <c r="AV76" s="19">
        <v>0</v>
      </c>
      <c r="AW76" s="19">
        <v>0</v>
      </c>
      <c r="AX76" s="20">
        <v>76</v>
      </c>
      <c r="AY76" s="20">
        <v>360</v>
      </c>
      <c r="AZ76" s="19">
        <v>270543</v>
      </c>
      <c r="BA76" s="19">
        <v>84619</v>
      </c>
      <c r="BB76" s="21">
        <v>81.760000000000005</v>
      </c>
      <c r="BC76" s="21">
        <v>40.985935622023398</v>
      </c>
      <c r="BD76" s="21">
        <v>10.199999999999999</v>
      </c>
      <c r="BE76" s="21"/>
      <c r="BF76" s="17" t="s">
        <v>75</v>
      </c>
      <c r="BG76" s="14"/>
      <c r="BH76" s="17" t="s">
        <v>93</v>
      </c>
      <c r="BI76" s="17" t="s">
        <v>168</v>
      </c>
      <c r="BJ76" s="17"/>
      <c r="BK76" s="17" t="s">
        <v>78</v>
      </c>
      <c r="BL76" s="15" t="s">
        <v>79</v>
      </c>
      <c r="BM76" s="21">
        <v>330142.35519782</v>
      </c>
      <c r="BN76" s="15" t="s">
        <v>80</v>
      </c>
      <c r="BO76" s="21"/>
      <c r="BP76" s="22">
        <v>36440</v>
      </c>
      <c r="BQ76" s="22">
        <v>47391</v>
      </c>
      <c r="BR76" s="21">
        <v>0</v>
      </c>
      <c r="BS76" s="21">
        <v>65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45047</v>
      </c>
      <c r="E77" s="8" t="s">
        <v>186</v>
      </c>
      <c r="F77" s="9">
        <v>1</v>
      </c>
      <c r="G77" s="9">
        <v>0</v>
      </c>
      <c r="H77" s="10">
        <v>43643.3</v>
      </c>
      <c r="I77" s="10">
        <v>0</v>
      </c>
      <c r="J77" s="10">
        <v>0</v>
      </c>
      <c r="K77" s="10">
        <v>43643.3</v>
      </c>
      <c r="L77" s="10">
        <v>420.76</v>
      </c>
      <c r="M77" s="10">
        <v>0</v>
      </c>
      <c r="N77" s="10">
        <v>0</v>
      </c>
      <c r="O77" s="10">
        <v>0</v>
      </c>
      <c r="P77" s="10">
        <v>0</v>
      </c>
      <c r="Q77" s="10">
        <v>32.86</v>
      </c>
      <c r="R77" s="10">
        <v>0</v>
      </c>
      <c r="S77" s="10">
        <v>43610.44</v>
      </c>
      <c r="T77" s="10">
        <v>0</v>
      </c>
      <c r="U77" s="10">
        <v>370.69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370.69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0.67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33.510804</v>
      </c>
      <c r="AT77" s="10">
        <v>0</v>
      </c>
      <c r="AU77" s="10">
        <f t="shared" si="1"/>
        <v>1.9196000000000879E-2</v>
      </c>
      <c r="AV77" s="10">
        <v>420.76</v>
      </c>
      <c r="AW77" s="10">
        <v>370.69</v>
      </c>
      <c r="AX77" s="11">
        <v>76</v>
      </c>
      <c r="AY77" s="11">
        <v>360</v>
      </c>
      <c r="AZ77" s="10">
        <v>274203</v>
      </c>
      <c r="BA77" s="10">
        <v>88689</v>
      </c>
      <c r="BB77" s="12">
        <v>85</v>
      </c>
      <c r="BC77" s="12">
        <v>41.796473068813498</v>
      </c>
      <c r="BD77" s="12">
        <v>10.199999999999999</v>
      </c>
      <c r="BE77" s="12"/>
      <c r="BF77" s="8" t="s">
        <v>75</v>
      </c>
      <c r="BG77" s="5"/>
      <c r="BH77" s="8" t="s">
        <v>93</v>
      </c>
      <c r="BI77" s="8" t="s">
        <v>187</v>
      </c>
      <c r="BJ77" s="8"/>
      <c r="BK77" s="8" t="s">
        <v>82</v>
      </c>
      <c r="BL77" s="6" t="s">
        <v>79</v>
      </c>
      <c r="BM77" s="12">
        <v>339414.07988972001</v>
      </c>
      <c r="BN77" s="6" t="s">
        <v>80</v>
      </c>
      <c r="BO77" s="12"/>
      <c r="BP77" s="13">
        <v>36462</v>
      </c>
      <c r="BQ77" s="13">
        <v>47391</v>
      </c>
      <c r="BR77" s="12">
        <v>249.04</v>
      </c>
      <c r="BS77" s="12">
        <v>65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45047</v>
      </c>
      <c r="E78" s="17" t="s">
        <v>188</v>
      </c>
      <c r="F78" s="18">
        <v>1</v>
      </c>
      <c r="G78" s="18">
        <v>0</v>
      </c>
      <c r="H78" s="19">
        <v>44446.12</v>
      </c>
      <c r="I78" s="19">
        <v>0</v>
      </c>
      <c r="J78" s="19">
        <v>0</v>
      </c>
      <c r="K78" s="19">
        <v>44446.12</v>
      </c>
      <c r="L78" s="19">
        <v>401.88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44446.12</v>
      </c>
      <c r="T78" s="19">
        <v>0</v>
      </c>
      <c r="U78" s="19">
        <v>377.79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377.79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0.92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0.94309799999999999</v>
      </c>
      <c r="AT78" s="19">
        <v>0</v>
      </c>
      <c r="AU78" s="19">
        <f t="shared" si="1"/>
        <v>-2.3097999999999952E-2</v>
      </c>
      <c r="AV78" s="19">
        <v>401.88</v>
      </c>
      <c r="AW78" s="19">
        <v>377.79</v>
      </c>
      <c r="AX78" s="20">
        <v>78</v>
      </c>
      <c r="AY78" s="20">
        <v>360</v>
      </c>
      <c r="AZ78" s="19">
        <v>274813</v>
      </c>
      <c r="BA78" s="19">
        <v>87369</v>
      </c>
      <c r="BB78" s="21">
        <v>84.24</v>
      </c>
      <c r="BC78" s="21">
        <v>42.8543436321808</v>
      </c>
      <c r="BD78" s="21">
        <v>10.199999999999999</v>
      </c>
      <c r="BE78" s="21"/>
      <c r="BF78" s="17" t="s">
        <v>75</v>
      </c>
      <c r="BG78" s="14"/>
      <c r="BH78" s="17" t="s">
        <v>93</v>
      </c>
      <c r="BI78" s="17" t="s">
        <v>187</v>
      </c>
      <c r="BJ78" s="17"/>
      <c r="BK78" s="17" t="s">
        <v>82</v>
      </c>
      <c r="BL78" s="15" t="s">
        <v>79</v>
      </c>
      <c r="BM78" s="21">
        <v>345918.06284155999</v>
      </c>
      <c r="BN78" s="15" t="s">
        <v>80</v>
      </c>
      <c r="BO78" s="21"/>
      <c r="BP78" s="22">
        <v>36497</v>
      </c>
      <c r="BQ78" s="22">
        <v>47452</v>
      </c>
      <c r="BR78" s="21">
        <v>247.32</v>
      </c>
      <c r="BS78" s="21">
        <v>65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45047</v>
      </c>
      <c r="E79" s="8" t="s">
        <v>189</v>
      </c>
      <c r="F79" s="9">
        <v>0</v>
      </c>
      <c r="G79" s="9">
        <v>0</v>
      </c>
      <c r="H79" s="10">
        <v>40390.730000000003</v>
      </c>
      <c r="I79" s="10">
        <v>0</v>
      </c>
      <c r="J79" s="10">
        <v>0</v>
      </c>
      <c r="K79" s="10">
        <v>40390.730000000003</v>
      </c>
      <c r="L79" s="10">
        <v>360.94</v>
      </c>
      <c r="M79" s="10">
        <v>0</v>
      </c>
      <c r="N79" s="10">
        <v>0</v>
      </c>
      <c r="O79" s="10">
        <v>0</v>
      </c>
      <c r="P79" s="10">
        <v>360.94</v>
      </c>
      <c r="Q79" s="10">
        <v>0</v>
      </c>
      <c r="R79" s="10">
        <v>0</v>
      </c>
      <c r="S79" s="10">
        <v>40029.79</v>
      </c>
      <c r="T79" s="10">
        <v>0</v>
      </c>
      <c r="U79" s="10">
        <v>339.96</v>
      </c>
      <c r="V79" s="10">
        <v>0</v>
      </c>
      <c r="W79" s="10">
        <v>0</v>
      </c>
      <c r="X79" s="10">
        <v>339.96</v>
      </c>
      <c r="Y79" s="10">
        <v>0</v>
      </c>
      <c r="Z79" s="10">
        <v>0</v>
      </c>
      <c r="AA79" s="10">
        <v>0</v>
      </c>
      <c r="AB79" s="10">
        <v>65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90.3</v>
      </c>
      <c r="AI79" s="10">
        <v>72.33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1.9E-2</v>
      </c>
      <c r="AR79" s="10">
        <v>0</v>
      </c>
      <c r="AS79" s="10">
        <v>0</v>
      </c>
      <c r="AT79" s="10">
        <v>0</v>
      </c>
      <c r="AU79" s="10">
        <f t="shared" si="1"/>
        <v>928.54899999999998</v>
      </c>
      <c r="AV79" s="10">
        <v>0</v>
      </c>
      <c r="AW79" s="10">
        <v>0</v>
      </c>
      <c r="AX79" s="11">
        <v>78</v>
      </c>
      <c r="AY79" s="11">
        <v>360</v>
      </c>
      <c r="AZ79" s="10">
        <v>234199.67999999999</v>
      </c>
      <c r="BA79" s="10">
        <v>79200</v>
      </c>
      <c r="BB79" s="12">
        <v>90</v>
      </c>
      <c r="BC79" s="12">
        <v>45.488397727272698</v>
      </c>
      <c r="BD79" s="12">
        <v>10.1</v>
      </c>
      <c r="BE79" s="12"/>
      <c r="BF79" s="8" t="s">
        <v>75</v>
      </c>
      <c r="BG79" s="5"/>
      <c r="BH79" s="8" t="s">
        <v>89</v>
      </c>
      <c r="BI79" s="8" t="s">
        <v>119</v>
      </c>
      <c r="BJ79" s="8"/>
      <c r="BK79" s="8" t="s">
        <v>78</v>
      </c>
      <c r="BL79" s="6" t="s">
        <v>79</v>
      </c>
      <c r="BM79" s="12">
        <v>311546.37148877</v>
      </c>
      <c r="BN79" s="6" t="s">
        <v>80</v>
      </c>
      <c r="BO79" s="12"/>
      <c r="BP79" s="13">
        <v>36511</v>
      </c>
      <c r="BQ79" s="13">
        <v>47452</v>
      </c>
      <c r="BR79" s="12">
        <v>0</v>
      </c>
      <c r="BS79" s="12">
        <v>65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45047</v>
      </c>
      <c r="E80" s="17" t="s">
        <v>190</v>
      </c>
      <c r="F80" s="18">
        <v>85</v>
      </c>
      <c r="G80" s="18">
        <v>84</v>
      </c>
      <c r="H80" s="19">
        <v>40680.589999999997</v>
      </c>
      <c r="I80" s="19">
        <v>21473.39</v>
      </c>
      <c r="J80" s="19">
        <v>0</v>
      </c>
      <c r="K80" s="19">
        <v>62153.98</v>
      </c>
      <c r="L80" s="19">
        <v>358.51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62153.98</v>
      </c>
      <c r="T80" s="19">
        <v>36823.919999999998</v>
      </c>
      <c r="U80" s="19">
        <v>342.39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37166.31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21831.9</v>
      </c>
      <c r="AW80" s="19">
        <v>37166.31</v>
      </c>
      <c r="AX80" s="20">
        <v>78</v>
      </c>
      <c r="AY80" s="20">
        <v>360</v>
      </c>
      <c r="AZ80" s="19">
        <v>234199.67999999999</v>
      </c>
      <c r="BA80" s="19">
        <v>79200</v>
      </c>
      <c r="BB80" s="21">
        <v>90</v>
      </c>
      <c r="BC80" s="21">
        <v>70.6295227272727</v>
      </c>
      <c r="BD80" s="21">
        <v>10.1</v>
      </c>
      <c r="BE80" s="21"/>
      <c r="BF80" s="17" t="s">
        <v>75</v>
      </c>
      <c r="BG80" s="14"/>
      <c r="BH80" s="17" t="s">
        <v>89</v>
      </c>
      <c r="BI80" s="17" t="s">
        <v>119</v>
      </c>
      <c r="BJ80" s="17"/>
      <c r="BK80" s="17" t="s">
        <v>91</v>
      </c>
      <c r="BL80" s="15" t="s">
        <v>79</v>
      </c>
      <c r="BM80" s="21">
        <v>483735.91124474001</v>
      </c>
      <c r="BN80" s="15" t="s">
        <v>80</v>
      </c>
      <c r="BO80" s="21"/>
      <c r="BP80" s="22">
        <v>36511</v>
      </c>
      <c r="BQ80" s="22">
        <v>47452</v>
      </c>
      <c r="BR80" s="21">
        <v>22119.35</v>
      </c>
      <c r="BS80" s="21">
        <v>65</v>
      </c>
      <c r="BT80" s="21">
        <v>28.69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45047</v>
      </c>
      <c r="E81" s="8" t="s">
        <v>191</v>
      </c>
      <c r="F81" s="9">
        <v>0</v>
      </c>
      <c r="G81" s="9">
        <v>0</v>
      </c>
      <c r="H81" s="10">
        <v>36457.910000000003</v>
      </c>
      <c r="I81" s="10">
        <v>0</v>
      </c>
      <c r="J81" s="10">
        <v>0</v>
      </c>
      <c r="K81" s="10">
        <v>36457.910000000003</v>
      </c>
      <c r="L81" s="10">
        <v>316.17</v>
      </c>
      <c r="M81" s="10">
        <v>0</v>
      </c>
      <c r="N81" s="10">
        <v>0</v>
      </c>
      <c r="O81" s="10">
        <v>0</v>
      </c>
      <c r="P81" s="10">
        <v>316.17</v>
      </c>
      <c r="Q81" s="10">
        <v>0</v>
      </c>
      <c r="R81" s="10">
        <v>0</v>
      </c>
      <c r="S81" s="10">
        <v>36141.74</v>
      </c>
      <c r="T81" s="10">
        <v>0</v>
      </c>
      <c r="U81" s="10">
        <v>306.85000000000002</v>
      </c>
      <c r="V81" s="10">
        <v>0</v>
      </c>
      <c r="W81" s="10">
        <v>0</v>
      </c>
      <c r="X81" s="10">
        <v>306.85000000000002</v>
      </c>
      <c r="Y81" s="10">
        <v>0</v>
      </c>
      <c r="Z81" s="10">
        <v>0</v>
      </c>
      <c r="AA81" s="10">
        <v>0</v>
      </c>
      <c r="AB81" s="10">
        <v>65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81.73</v>
      </c>
      <c r="AI81" s="10">
        <v>73.239999999999995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0.34799999999999998</v>
      </c>
      <c r="AR81" s="10">
        <v>0</v>
      </c>
      <c r="AS81" s="10">
        <v>0</v>
      </c>
      <c r="AT81" s="10">
        <v>0</v>
      </c>
      <c r="AU81" s="10">
        <f t="shared" si="1"/>
        <v>843.33800000000019</v>
      </c>
      <c r="AV81" s="10">
        <v>0</v>
      </c>
      <c r="AW81" s="10">
        <v>0</v>
      </c>
      <c r="AX81" s="11">
        <v>79</v>
      </c>
      <c r="AY81" s="11">
        <v>360</v>
      </c>
      <c r="AZ81" s="10">
        <v>237659.49</v>
      </c>
      <c r="BA81" s="10">
        <v>70400</v>
      </c>
      <c r="BB81" s="12">
        <v>80</v>
      </c>
      <c r="BC81" s="12">
        <v>41.070159090909101</v>
      </c>
      <c r="BD81" s="12">
        <v>10.1</v>
      </c>
      <c r="BE81" s="12"/>
      <c r="BF81" s="8" t="s">
        <v>75</v>
      </c>
      <c r="BG81" s="5"/>
      <c r="BH81" s="8" t="s">
        <v>89</v>
      </c>
      <c r="BI81" s="8" t="s">
        <v>119</v>
      </c>
      <c r="BJ81" s="8"/>
      <c r="BK81" s="8" t="s">
        <v>78</v>
      </c>
      <c r="BL81" s="6" t="s">
        <v>79</v>
      </c>
      <c r="BM81" s="12">
        <v>281286.21100161999</v>
      </c>
      <c r="BN81" s="6" t="s">
        <v>80</v>
      </c>
      <c r="BO81" s="12"/>
      <c r="BP81" s="13">
        <v>36553</v>
      </c>
      <c r="BQ81" s="13">
        <v>47484</v>
      </c>
      <c r="BR81" s="12">
        <v>0</v>
      </c>
      <c r="BS81" s="12">
        <v>65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45047</v>
      </c>
      <c r="E82" s="17" t="s">
        <v>192</v>
      </c>
      <c r="F82" s="18">
        <v>2</v>
      </c>
      <c r="G82" s="18">
        <v>1</v>
      </c>
      <c r="H82" s="19">
        <v>41179.49</v>
      </c>
      <c r="I82" s="19">
        <v>351.35</v>
      </c>
      <c r="J82" s="19">
        <v>0</v>
      </c>
      <c r="K82" s="19">
        <v>41530.839999999997</v>
      </c>
      <c r="L82" s="19">
        <v>354.31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41530.839999999997</v>
      </c>
      <c r="T82" s="19">
        <v>349.55</v>
      </c>
      <c r="U82" s="19">
        <v>346.59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696.14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705.66</v>
      </c>
      <c r="AW82" s="19">
        <v>696.14</v>
      </c>
      <c r="AX82" s="20">
        <v>80</v>
      </c>
      <c r="AY82" s="20">
        <v>360</v>
      </c>
      <c r="AZ82" s="19">
        <v>239187.17</v>
      </c>
      <c r="BA82" s="19">
        <v>79200</v>
      </c>
      <c r="BB82" s="21">
        <v>90</v>
      </c>
      <c r="BC82" s="21">
        <v>47.194136363636403</v>
      </c>
      <c r="BD82" s="21">
        <v>10.1</v>
      </c>
      <c r="BE82" s="21"/>
      <c r="BF82" s="17" t="s">
        <v>75</v>
      </c>
      <c r="BG82" s="14"/>
      <c r="BH82" s="17" t="s">
        <v>89</v>
      </c>
      <c r="BI82" s="17" t="s">
        <v>119</v>
      </c>
      <c r="BJ82" s="17"/>
      <c r="BK82" s="17" t="s">
        <v>82</v>
      </c>
      <c r="BL82" s="15" t="s">
        <v>79</v>
      </c>
      <c r="BM82" s="21">
        <v>323228.83799491997</v>
      </c>
      <c r="BN82" s="15" t="s">
        <v>80</v>
      </c>
      <c r="BO82" s="21"/>
      <c r="BP82" s="22">
        <v>36567</v>
      </c>
      <c r="BQ82" s="22">
        <v>47515</v>
      </c>
      <c r="BR82" s="21">
        <v>298.49</v>
      </c>
      <c r="BS82" s="21">
        <v>65</v>
      </c>
      <c r="BT82" s="21">
        <v>30.91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45047</v>
      </c>
      <c r="E83" s="8" t="s">
        <v>193</v>
      </c>
      <c r="F83" s="9">
        <v>0</v>
      </c>
      <c r="G83" s="9">
        <v>0</v>
      </c>
      <c r="H83" s="10">
        <v>43948.47</v>
      </c>
      <c r="I83" s="10">
        <v>0</v>
      </c>
      <c r="J83" s="10">
        <v>0.28999999999999998</v>
      </c>
      <c r="K83" s="10">
        <v>43948.47</v>
      </c>
      <c r="L83" s="10">
        <v>370.07</v>
      </c>
      <c r="M83" s="10">
        <v>0</v>
      </c>
      <c r="N83" s="10">
        <v>0</v>
      </c>
      <c r="O83" s="10">
        <v>0</v>
      </c>
      <c r="P83" s="10">
        <v>370.07</v>
      </c>
      <c r="Q83" s="10">
        <v>0</v>
      </c>
      <c r="R83" s="10">
        <v>0</v>
      </c>
      <c r="S83" s="10">
        <v>43578.400000000001</v>
      </c>
      <c r="T83" s="10">
        <v>0</v>
      </c>
      <c r="U83" s="10">
        <v>373.56</v>
      </c>
      <c r="V83" s="10">
        <v>0</v>
      </c>
      <c r="W83" s="10">
        <v>0</v>
      </c>
      <c r="X83" s="10">
        <v>373.56</v>
      </c>
      <c r="Y83" s="10">
        <v>0</v>
      </c>
      <c r="Z83" s="10">
        <v>0</v>
      </c>
      <c r="AA83" s="10">
        <v>0</v>
      </c>
      <c r="AB83" s="10">
        <v>65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95.82</v>
      </c>
      <c r="AI83" s="10">
        <v>84.61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3.8549999999999999E-3</v>
      </c>
      <c r="AT83" s="10">
        <v>0</v>
      </c>
      <c r="AU83" s="10">
        <f t="shared" si="1"/>
        <v>988.76614499999994</v>
      </c>
      <c r="AV83" s="10">
        <v>0</v>
      </c>
      <c r="AW83" s="10">
        <v>0</v>
      </c>
      <c r="AX83" s="11">
        <v>82</v>
      </c>
      <c r="AY83" s="11">
        <v>360</v>
      </c>
      <c r="AZ83" s="10">
        <v>285969</v>
      </c>
      <c r="BA83" s="10">
        <v>83331</v>
      </c>
      <c r="BB83" s="12">
        <v>79.8</v>
      </c>
      <c r="BC83" s="12">
        <v>41.731844331641298</v>
      </c>
      <c r="BD83" s="12">
        <v>10.199999999999999</v>
      </c>
      <c r="BE83" s="12"/>
      <c r="BF83" s="8" t="s">
        <v>75</v>
      </c>
      <c r="BG83" s="5"/>
      <c r="BH83" s="8" t="s">
        <v>93</v>
      </c>
      <c r="BI83" s="8" t="s">
        <v>168</v>
      </c>
      <c r="BJ83" s="8"/>
      <c r="BK83" s="8" t="s">
        <v>78</v>
      </c>
      <c r="BL83" s="6" t="s">
        <v>79</v>
      </c>
      <c r="BM83" s="12">
        <v>339164.71695919998</v>
      </c>
      <c r="BN83" s="6" t="s">
        <v>80</v>
      </c>
      <c r="BO83" s="12"/>
      <c r="BP83" s="13">
        <v>36588</v>
      </c>
      <c r="BQ83" s="13">
        <v>47542</v>
      </c>
      <c r="BR83" s="12">
        <v>0</v>
      </c>
      <c r="BS83" s="12">
        <v>65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45047</v>
      </c>
      <c r="E84" s="17" t="s">
        <v>194</v>
      </c>
      <c r="F84" s="18">
        <v>1</v>
      </c>
      <c r="G84" s="18">
        <v>1</v>
      </c>
      <c r="H84" s="19">
        <v>46710.76</v>
      </c>
      <c r="I84" s="19">
        <v>372.52</v>
      </c>
      <c r="J84" s="19">
        <v>0</v>
      </c>
      <c r="K84" s="19">
        <v>47083.28</v>
      </c>
      <c r="L84" s="19">
        <v>390.49</v>
      </c>
      <c r="M84" s="19">
        <v>0</v>
      </c>
      <c r="N84" s="19">
        <v>0</v>
      </c>
      <c r="O84" s="19">
        <v>372.52</v>
      </c>
      <c r="P84" s="19">
        <v>0</v>
      </c>
      <c r="Q84" s="19">
        <v>0</v>
      </c>
      <c r="R84" s="19">
        <v>0</v>
      </c>
      <c r="S84" s="19">
        <v>46710.76</v>
      </c>
      <c r="T84" s="19">
        <v>0</v>
      </c>
      <c r="U84" s="19">
        <v>397.04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397.04</v>
      </c>
      <c r="AB84" s="19">
        <v>0</v>
      </c>
      <c r="AC84" s="19">
        <v>0</v>
      </c>
      <c r="AD84" s="19">
        <v>0</v>
      </c>
      <c r="AE84" s="19">
        <v>0</v>
      </c>
      <c r="AF84" s="19">
        <v>30.61</v>
      </c>
      <c r="AG84" s="19">
        <v>0</v>
      </c>
      <c r="AH84" s="19">
        <v>0</v>
      </c>
      <c r="AI84" s="19">
        <v>0.06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1.2849999999999999E-3</v>
      </c>
      <c r="AT84" s="19">
        <v>0</v>
      </c>
      <c r="AU84" s="19">
        <f t="shared" si="1"/>
        <v>403.188715</v>
      </c>
      <c r="AV84" s="19">
        <v>390.49</v>
      </c>
      <c r="AW84" s="19">
        <v>397.04</v>
      </c>
      <c r="AX84" s="20">
        <v>81</v>
      </c>
      <c r="AY84" s="20">
        <v>360</v>
      </c>
      <c r="AZ84" s="19">
        <v>286867.96999999997</v>
      </c>
      <c r="BA84" s="19">
        <v>88250</v>
      </c>
      <c r="BB84" s="21">
        <v>84.45</v>
      </c>
      <c r="BC84" s="21">
        <v>44.6994184929179</v>
      </c>
      <c r="BD84" s="21">
        <v>10.199999999999999</v>
      </c>
      <c r="BE84" s="21"/>
      <c r="BF84" s="17" t="s">
        <v>75</v>
      </c>
      <c r="BG84" s="14"/>
      <c r="BH84" s="17" t="s">
        <v>93</v>
      </c>
      <c r="BI84" s="17" t="s">
        <v>168</v>
      </c>
      <c r="BJ84" s="17"/>
      <c r="BK84" s="17" t="s">
        <v>82</v>
      </c>
      <c r="BL84" s="15" t="s">
        <v>79</v>
      </c>
      <c r="BM84" s="21">
        <v>363543.44570588</v>
      </c>
      <c r="BN84" s="15" t="s">
        <v>80</v>
      </c>
      <c r="BO84" s="21"/>
      <c r="BP84" s="22">
        <v>36595</v>
      </c>
      <c r="BQ84" s="22">
        <v>47542</v>
      </c>
      <c r="BR84" s="21">
        <v>250.36</v>
      </c>
      <c r="BS84" s="21">
        <v>65</v>
      </c>
      <c r="BT84" s="21">
        <v>30.61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45047</v>
      </c>
      <c r="E85" s="8" t="s">
        <v>195</v>
      </c>
      <c r="F85" s="9">
        <v>2</v>
      </c>
      <c r="G85" s="9">
        <v>1</v>
      </c>
      <c r="H85" s="10">
        <v>29997.79</v>
      </c>
      <c r="I85" s="10">
        <v>18.21</v>
      </c>
      <c r="J85" s="10">
        <v>0</v>
      </c>
      <c r="K85" s="10">
        <v>30016</v>
      </c>
      <c r="L85" s="10">
        <v>243.1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30016</v>
      </c>
      <c r="T85" s="10">
        <v>0</v>
      </c>
      <c r="U85" s="10">
        <v>252.48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252.48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261.31</v>
      </c>
      <c r="AW85" s="10">
        <v>252.48</v>
      </c>
      <c r="AX85" s="11">
        <v>85</v>
      </c>
      <c r="AY85" s="11">
        <v>360</v>
      </c>
      <c r="AZ85" s="10">
        <v>243927.55</v>
      </c>
      <c r="BA85" s="10">
        <v>56000</v>
      </c>
      <c r="BB85" s="12">
        <v>63.64</v>
      </c>
      <c r="BC85" s="12">
        <v>34.111040000000003</v>
      </c>
      <c r="BD85" s="12">
        <v>10.1</v>
      </c>
      <c r="BE85" s="12"/>
      <c r="BF85" s="8" t="s">
        <v>75</v>
      </c>
      <c r="BG85" s="5"/>
      <c r="BH85" s="8" t="s">
        <v>89</v>
      </c>
      <c r="BI85" s="8" t="s">
        <v>119</v>
      </c>
      <c r="BJ85" s="8"/>
      <c r="BK85" s="8" t="s">
        <v>82</v>
      </c>
      <c r="BL85" s="6" t="s">
        <v>79</v>
      </c>
      <c r="BM85" s="12">
        <v>233610.41580799999</v>
      </c>
      <c r="BN85" s="6" t="s">
        <v>80</v>
      </c>
      <c r="BO85" s="12"/>
      <c r="BP85" s="13">
        <v>36649</v>
      </c>
      <c r="BQ85" s="13">
        <v>47603</v>
      </c>
      <c r="BR85" s="12">
        <v>235.93</v>
      </c>
      <c r="BS85" s="12">
        <v>65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45047</v>
      </c>
      <c r="E86" s="17" t="s">
        <v>196</v>
      </c>
      <c r="F86" s="18">
        <v>0</v>
      </c>
      <c r="G86" s="18">
        <v>0</v>
      </c>
      <c r="H86" s="19">
        <v>48222.81</v>
      </c>
      <c r="I86" s="19">
        <v>0</v>
      </c>
      <c r="J86" s="19">
        <v>0</v>
      </c>
      <c r="K86" s="19">
        <v>48222.81</v>
      </c>
      <c r="L86" s="19">
        <v>382.77</v>
      </c>
      <c r="M86" s="19">
        <v>0</v>
      </c>
      <c r="N86" s="19">
        <v>0</v>
      </c>
      <c r="O86" s="19">
        <v>0</v>
      </c>
      <c r="P86" s="19">
        <v>382.77</v>
      </c>
      <c r="Q86" s="19">
        <v>0</v>
      </c>
      <c r="R86" s="19">
        <v>0</v>
      </c>
      <c r="S86" s="19">
        <v>47840.04</v>
      </c>
      <c r="T86" s="19">
        <v>0</v>
      </c>
      <c r="U86" s="19">
        <v>409.89</v>
      </c>
      <c r="V86" s="19">
        <v>0</v>
      </c>
      <c r="W86" s="19">
        <v>0</v>
      </c>
      <c r="X86" s="19">
        <v>409.89</v>
      </c>
      <c r="Y86" s="19">
        <v>0</v>
      </c>
      <c r="Z86" s="19">
        <v>0</v>
      </c>
      <c r="AA86" s="19">
        <v>0</v>
      </c>
      <c r="AB86" s="19">
        <v>65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101.22</v>
      </c>
      <c r="AI86" s="19">
        <v>84.54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1022.756022</v>
      </c>
      <c r="AT86" s="19">
        <v>0</v>
      </c>
      <c r="AU86" s="19">
        <f t="shared" si="1"/>
        <v>20.663978000000043</v>
      </c>
      <c r="AV86" s="19">
        <v>0</v>
      </c>
      <c r="AW86" s="19">
        <v>0</v>
      </c>
      <c r="AX86" s="20">
        <v>85</v>
      </c>
      <c r="AY86" s="20">
        <v>360</v>
      </c>
      <c r="AZ86" s="19">
        <v>291235.23</v>
      </c>
      <c r="BA86" s="19">
        <v>88825</v>
      </c>
      <c r="BB86" s="21">
        <v>85</v>
      </c>
      <c r="BC86" s="21">
        <v>45.779942583732101</v>
      </c>
      <c r="BD86" s="21">
        <v>10.199999999999999</v>
      </c>
      <c r="BE86" s="21"/>
      <c r="BF86" s="17" t="s">
        <v>75</v>
      </c>
      <c r="BG86" s="14"/>
      <c r="BH86" s="17" t="s">
        <v>93</v>
      </c>
      <c r="BI86" s="17" t="s">
        <v>168</v>
      </c>
      <c r="BJ86" s="17"/>
      <c r="BK86" s="17" t="s">
        <v>78</v>
      </c>
      <c r="BL86" s="15" t="s">
        <v>79</v>
      </c>
      <c r="BM86" s="21">
        <v>372332.47723452002</v>
      </c>
      <c r="BN86" s="15" t="s">
        <v>80</v>
      </c>
      <c r="BO86" s="21"/>
      <c r="BP86" s="22">
        <v>36686</v>
      </c>
      <c r="BQ86" s="22">
        <v>47635</v>
      </c>
      <c r="BR86" s="21">
        <v>0</v>
      </c>
      <c r="BS86" s="21">
        <v>65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45047</v>
      </c>
      <c r="E87" s="8" t="s">
        <v>197</v>
      </c>
      <c r="F87" s="9">
        <v>0</v>
      </c>
      <c r="G87" s="9">
        <v>0</v>
      </c>
      <c r="H87" s="10">
        <v>40860.449999999997</v>
      </c>
      <c r="I87" s="10">
        <v>0</v>
      </c>
      <c r="J87" s="10">
        <v>0</v>
      </c>
      <c r="K87" s="10">
        <v>40860.449999999997</v>
      </c>
      <c r="L87" s="10">
        <v>339.52</v>
      </c>
      <c r="M87" s="10">
        <v>0</v>
      </c>
      <c r="N87" s="10">
        <v>0</v>
      </c>
      <c r="O87" s="10">
        <v>0</v>
      </c>
      <c r="P87" s="10">
        <v>339.52</v>
      </c>
      <c r="Q87" s="10">
        <v>6.79</v>
      </c>
      <c r="R87" s="10">
        <v>0</v>
      </c>
      <c r="S87" s="10">
        <v>40514.14</v>
      </c>
      <c r="T87" s="10">
        <v>0</v>
      </c>
      <c r="U87" s="10">
        <v>343.85</v>
      </c>
      <c r="V87" s="10">
        <v>0</v>
      </c>
      <c r="W87" s="10">
        <v>0</v>
      </c>
      <c r="X87" s="10">
        <v>343.85</v>
      </c>
      <c r="Y87" s="10">
        <v>0</v>
      </c>
      <c r="Z87" s="10">
        <v>0</v>
      </c>
      <c r="AA87" s="10">
        <v>0</v>
      </c>
      <c r="AB87" s="10">
        <v>65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88.37</v>
      </c>
      <c r="AI87" s="10">
        <v>72.89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7.7089999999999997E-3</v>
      </c>
      <c r="AT87" s="10">
        <v>0</v>
      </c>
      <c r="AU87" s="10">
        <f t="shared" si="1"/>
        <v>916.41229099999998</v>
      </c>
      <c r="AV87" s="10">
        <v>0</v>
      </c>
      <c r="AW87" s="10">
        <v>0</v>
      </c>
      <c r="AX87" s="11">
        <v>85</v>
      </c>
      <c r="AY87" s="11">
        <v>360</v>
      </c>
      <c r="AZ87" s="10">
        <v>239330.52</v>
      </c>
      <c r="BA87" s="10">
        <v>77220</v>
      </c>
      <c r="BB87" s="12">
        <v>90</v>
      </c>
      <c r="BC87" s="12">
        <v>47.219277389277401</v>
      </c>
      <c r="BD87" s="12">
        <v>10.1</v>
      </c>
      <c r="BE87" s="12"/>
      <c r="BF87" s="8" t="s">
        <v>75</v>
      </c>
      <c r="BG87" s="5"/>
      <c r="BH87" s="8" t="s">
        <v>93</v>
      </c>
      <c r="BI87" s="8" t="s">
        <v>198</v>
      </c>
      <c r="BJ87" s="8"/>
      <c r="BK87" s="8" t="s">
        <v>78</v>
      </c>
      <c r="BL87" s="6" t="s">
        <v>79</v>
      </c>
      <c r="BM87" s="12">
        <v>315316.00118282001</v>
      </c>
      <c r="BN87" s="6" t="s">
        <v>80</v>
      </c>
      <c r="BO87" s="12"/>
      <c r="BP87" s="13">
        <v>36693</v>
      </c>
      <c r="BQ87" s="13">
        <v>47635</v>
      </c>
      <c r="BR87" s="12">
        <v>0</v>
      </c>
      <c r="BS87" s="12">
        <v>65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45047</v>
      </c>
      <c r="E88" s="17" t="s">
        <v>199</v>
      </c>
      <c r="F88" s="18">
        <v>13</v>
      </c>
      <c r="G88" s="18">
        <v>12</v>
      </c>
      <c r="H88" s="19">
        <v>42737.88</v>
      </c>
      <c r="I88" s="19">
        <v>3878.82</v>
      </c>
      <c r="J88" s="19">
        <v>0</v>
      </c>
      <c r="K88" s="19">
        <v>46616.7</v>
      </c>
      <c r="L88" s="19">
        <v>341.19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46616.7</v>
      </c>
      <c r="T88" s="19">
        <v>4531.9799999999996</v>
      </c>
      <c r="U88" s="19">
        <v>359.71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4891.6899999999996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4220.01</v>
      </c>
      <c r="AW88" s="19">
        <v>4891.6899999999996</v>
      </c>
      <c r="AX88" s="20">
        <v>84</v>
      </c>
      <c r="AY88" s="20">
        <v>360</v>
      </c>
      <c r="AZ88" s="19">
        <v>246064.1</v>
      </c>
      <c r="BA88" s="19">
        <v>79200</v>
      </c>
      <c r="BB88" s="21">
        <v>90</v>
      </c>
      <c r="BC88" s="21">
        <v>52.973522727272702</v>
      </c>
      <c r="BD88" s="21">
        <v>10.1</v>
      </c>
      <c r="BE88" s="21"/>
      <c r="BF88" s="17" t="s">
        <v>75</v>
      </c>
      <c r="BG88" s="14"/>
      <c r="BH88" s="17" t="s">
        <v>84</v>
      </c>
      <c r="BI88" s="17" t="s">
        <v>200</v>
      </c>
      <c r="BJ88" s="17"/>
      <c r="BK88" s="17" t="s">
        <v>91</v>
      </c>
      <c r="BL88" s="15" t="s">
        <v>79</v>
      </c>
      <c r="BM88" s="21">
        <v>362811.38961210003</v>
      </c>
      <c r="BN88" s="15" t="s">
        <v>80</v>
      </c>
      <c r="BO88" s="21"/>
      <c r="BP88" s="22">
        <v>36707</v>
      </c>
      <c r="BQ88" s="22">
        <v>47635</v>
      </c>
      <c r="BR88" s="21">
        <v>3273.3</v>
      </c>
      <c r="BS88" s="21">
        <v>65</v>
      </c>
      <c r="BT88" s="21">
        <v>30.05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45047</v>
      </c>
      <c r="E89" s="8" t="s">
        <v>201</v>
      </c>
      <c r="F89" s="9">
        <v>3</v>
      </c>
      <c r="G89" s="9">
        <v>2</v>
      </c>
      <c r="H89" s="10">
        <v>40863.64</v>
      </c>
      <c r="I89" s="10">
        <v>705.06</v>
      </c>
      <c r="J89" s="10">
        <v>0</v>
      </c>
      <c r="K89" s="10">
        <v>41568.699999999997</v>
      </c>
      <c r="L89" s="10">
        <v>356.99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41568.699999999997</v>
      </c>
      <c r="T89" s="10">
        <v>696.74</v>
      </c>
      <c r="U89" s="10">
        <v>343.91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1040.6500000000001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1062.05</v>
      </c>
      <c r="AW89" s="10">
        <v>1040.6500000000001</v>
      </c>
      <c r="AX89" s="11">
        <v>84</v>
      </c>
      <c r="AY89" s="11">
        <v>360</v>
      </c>
      <c r="AZ89" s="10">
        <v>246064.1</v>
      </c>
      <c r="BA89" s="10">
        <v>79200</v>
      </c>
      <c r="BB89" s="12">
        <v>90</v>
      </c>
      <c r="BC89" s="12">
        <v>47.237159090909103</v>
      </c>
      <c r="BD89" s="12">
        <v>10.1</v>
      </c>
      <c r="BE89" s="12"/>
      <c r="BF89" s="8" t="s">
        <v>75</v>
      </c>
      <c r="BG89" s="5"/>
      <c r="BH89" s="8" t="s">
        <v>84</v>
      </c>
      <c r="BI89" s="8" t="s">
        <v>200</v>
      </c>
      <c r="BJ89" s="8"/>
      <c r="BK89" s="8" t="s">
        <v>82</v>
      </c>
      <c r="BL89" s="6" t="s">
        <v>79</v>
      </c>
      <c r="BM89" s="12">
        <v>323523.49718810001</v>
      </c>
      <c r="BN89" s="6" t="s">
        <v>80</v>
      </c>
      <c r="BO89" s="12"/>
      <c r="BP89" s="13">
        <v>36707</v>
      </c>
      <c r="BQ89" s="13">
        <v>47635</v>
      </c>
      <c r="BR89" s="12">
        <v>745.17</v>
      </c>
      <c r="BS89" s="12">
        <v>65</v>
      </c>
      <c r="BT89" s="12">
        <v>30.05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45047</v>
      </c>
      <c r="E90" s="17" t="s">
        <v>202</v>
      </c>
      <c r="F90" s="18">
        <v>0</v>
      </c>
      <c r="G90" s="18">
        <v>1</v>
      </c>
      <c r="H90" s="19">
        <v>41685.78</v>
      </c>
      <c r="I90" s="19">
        <v>347.12</v>
      </c>
      <c r="J90" s="19">
        <v>0</v>
      </c>
      <c r="K90" s="19">
        <v>42032.9</v>
      </c>
      <c r="L90" s="19">
        <v>350.04</v>
      </c>
      <c r="M90" s="19">
        <v>0</v>
      </c>
      <c r="N90" s="19">
        <v>0</v>
      </c>
      <c r="O90" s="19">
        <v>347.12</v>
      </c>
      <c r="P90" s="19">
        <v>350.04</v>
      </c>
      <c r="Q90" s="19">
        <v>0</v>
      </c>
      <c r="R90" s="19">
        <v>0</v>
      </c>
      <c r="S90" s="19">
        <v>41335.74</v>
      </c>
      <c r="T90" s="19">
        <v>353.78</v>
      </c>
      <c r="U90" s="19">
        <v>350.86</v>
      </c>
      <c r="V90" s="19">
        <v>0</v>
      </c>
      <c r="W90" s="19">
        <v>353.78</v>
      </c>
      <c r="X90" s="19">
        <v>350.86</v>
      </c>
      <c r="Y90" s="19">
        <v>0</v>
      </c>
      <c r="Z90" s="19">
        <v>0</v>
      </c>
      <c r="AA90" s="19">
        <v>0</v>
      </c>
      <c r="AB90" s="19">
        <v>65</v>
      </c>
      <c r="AC90" s="19">
        <v>0</v>
      </c>
      <c r="AD90" s="19">
        <v>0</v>
      </c>
      <c r="AE90" s="19">
        <v>0</v>
      </c>
      <c r="AF90" s="19">
        <v>29.82</v>
      </c>
      <c r="AG90" s="19">
        <v>0</v>
      </c>
      <c r="AH90" s="19">
        <v>90.3</v>
      </c>
      <c r="AI90" s="19">
        <v>72.86</v>
      </c>
      <c r="AJ90" s="19">
        <v>65</v>
      </c>
      <c r="AK90" s="19">
        <v>0</v>
      </c>
      <c r="AL90" s="19">
        <v>0</v>
      </c>
      <c r="AM90" s="19">
        <v>25.3</v>
      </c>
      <c r="AN90" s="19">
        <v>0</v>
      </c>
      <c r="AO90" s="19">
        <v>90.3</v>
      </c>
      <c r="AP90" s="19">
        <v>72.86</v>
      </c>
      <c r="AQ90" s="19">
        <v>30.984999999999999</v>
      </c>
      <c r="AR90" s="19">
        <v>0</v>
      </c>
      <c r="AS90" s="19">
        <v>0</v>
      </c>
      <c r="AT90" s="19">
        <v>0</v>
      </c>
      <c r="AU90" s="19">
        <f t="shared" si="1"/>
        <v>1944.2249999999999</v>
      </c>
      <c r="AV90" s="19">
        <v>0</v>
      </c>
      <c r="AW90" s="19">
        <v>0</v>
      </c>
      <c r="AX90" s="20">
        <v>86</v>
      </c>
      <c r="AY90" s="20">
        <v>360</v>
      </c>
      <c r="AZ90" s="19">
        <v>247943.52</v>
      </c>
      <c r="BA90" s="19">
        <v>79200</v>
      </c>
      <c r="BB90" s="21">
        <v>90</v>
      </c>
      <c r="BC90" s="21">
        <v>46.972431818181803</v>
      </c>
      <c r="BD90" s="21">
        <v>10.1</v>
      </c>
      <c r="BE90" s="21"/>
      <c r="BF90" s="17" t="s">
        <v>75</v>
      </c>
      <c r="BG90" s="14"/>
      <c r="BH90" s="17" t="s">
        <v>84</v>
      </c>
      <c r="BI90" s="17" t="s">
        <v>200</v>
      </c>
      <c r="BJ90" s="17"/>
      <c r="BK90" s="17" t="s">
        <v>78</v>
      </c>
      <c r="BL90" s="15" t="s">
        <v>79</v>
      </c>
      <c r="BM90" s="21">
        <v>321710.40142362</v>
      </c>
      <c r="BN90" s="15" t="s">
        <v>80</v>
      </c>
      <c r="BO90" s="21"/>
      <c r="BP90" s="22">
        <v>36756</v>
      </c>
      <c r="BQ90" s="22">
        <v>47696</v>
      </c>
      <c r="BR90" s="21">
        <v>0</v>
      </c>
      <c r="BS90" s="21">
        <v>65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45047</v>
      </c>
      <c r="E91" s="8" t="s">
        <v>203</v>
      </c>
      <c r="F91" s="9">
        <v>92</v>
      </c>
      <c r="G91" s="9">
        <v>91</v>
      </c>
      <c r="H91" s="10">
        <v>42769.75</v>
      </c>
      <c r="I91" s="10">
        <v>21613.72</v>
      </c>
      <c r="J91" s="10">
        <v>0</v>
      </c>
      <c r="K91" s="10">
        <v>64383.47</v>
      </c>
      <c r="L91" s="10">
        <v>340.92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64383.47</v>
      </c>
      <c r="T91" s="10">
        <v>42168.18</v>
      </c>
      <c r="U91" s="10">
        <v>359.98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42528.160000000003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21954.639999999999</v>
      </c>
      <c r="AW91" s="10">
        <v>42528.160000000003</v>
      </c>
      <c r="AX91" s="11">
        <v>85</v>
      </c>
      <c r="AY91" s="11">
        <v>360</v>
      </c>
      <c r="AZ91" s="10">
        <v>246064.1</v>
      </c>
      <c r="BA91" s="10">
        <v>79200</v>
      </c>
      <c r="BB91" s="12">
        <v>90</v>
      </c>
      <c r="BC91" s="12">
        <v>73.163034090909093</v>
      </c>
      <c r="BD91" s="12">
        <v>10.1</v>
      </c>
      <c r="BE91" s="12"/>
      <c r="BF91" s="8" t="s">
        <v>75</v>
      </c>
      <c r="BG91" s="5"/>
      <c r="BH91" s="8" t="s">
        <v>84</v>
      </c>
      <c r="BI91" s="8" t="s">
        <v>200</v>
      </c>
      <c r="BJ91" s="8"/>
      <c r="BK91" s="8" t="s">
        <v>91</v>
      </c>
      <c r="BL91" s="6" t="s">
        <v>79</v>
      </c>
      <c r="BM91" s="12">
        <v>501087.72647460998</v>
      </c>
      <c r="BN91" s="6" t="s">
        <v>80</v>
      </c>
      <c r="BO91" s="12"/>
      <c r="BP91" s="13">
        <v>36707</v>
      </c>
      <c r="BQ91" s="13">
        <v>47635</v>
      </c>
      <c r="BR91" s="12">
        <v>24428.7</v>
      </c>
      <c r="BS91" s="12">
        <v>65</v>
      </c>
      <c r="BT91" s="12">
        <v>30.05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45047</v>
      </c>
      <c r="E92" s="17" t="s">
        <v>204</v>
      </c>
      <c r="F92" s="18">
        <v>0</v>
      </c>
      <c r="G92" s="18">
        <v>0</v>
      </c>
      <c r="H92" s="19">
        <v>38839.15</v>
      </c>
      <c r="I92" s="19">
        <v>0</v>
      </c>
      <c r="J92" s="19">
        <v>0</v>
      </c>
      <c r="K92" s="19">
        <v>38839.15</v>
      </c>
      <c r="L92" s="19">
        <v>302.31</v>
      </c>
      <c r="M92" s="19">
        <v>0</v>
      </c>
      <c r="N92" s="19">
        <v>0</v>
      </c>
      <c r="O92" s="19">
        <v>0</v>
      </c>
      <c r="P92" s="19">
        <v>302.31</v>
      </c>
      <c r="Q92" s="19">
        <v>0</v>
      </c>
      <c r="R92" s="19">
        <v>0</v>
      </c>
      <c r="S92" s="19">
        <v>38536.839999999997</v>
      </c>
      <c r="T92" s="19">
        <v>0</v>
      </c>
      <c r="U92" s="19">
        <v>326.89999999999998</v>
      </c>
      <c r="V92" s="19">
        <v>0</v>
      </c>
      <c r="W92" s="19">
        <v>0</v>
      </c>
      <c r="X92" s="19">
        <v>326.89999999999998</v>
      </c>
      <c r="Y92" s="19">
        <v>0</v>
      </c>
      <c r="Z92" s="19">
        <v>0</v>
      </c>
      <c r="AA92" s="19">
        <v>0</v>
      </c>
      <c r="AB92" s="19">
        <v>65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82.41</v>
      </c>
      <c r="AI92" s="19">
        <v>72.489999999999995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2.1000000000000001E-2</v>
      </c>
      <c r="AR92" s="19">
        <v>0</v>
      </c>
      <c r="AS92" s="19">
        <v>0</v>
      </c>
      <c r="AT92" s="19">
        <v>0</v>
      </c>
      <c r="AU92" s="19">
        <f t="shared" si="1"/>
        <v>849.13099999999986</v>
      </c>
      <c r="AV92" s="19">
        <v>0</v>
      </c>
      <c r="AW92" s="19">
        <v>0</v>
      </c>
      <c r="AX92" s="20">
        <v>87</v>
      </c>
      <c r="AY92" s="20">
        <v>360</v>
      </c>
      <c r="AZ92" s="19">
        <v>222585.66</v>
      </c>
      <c r="BA92" s="19">
        <v>71100</v>
      </c>
      <c r="BB92" s="21">
        <v>90</v>
      </c>
      <c r="BC92" s="21">
        <v>48.780810126582303</v>
      </c>
      <c r="BD92" s="21">
        <v>10.1</v>
      </c>
      <c r="BE92" s="21"/>
      <c r="BF92" s="17" t="s">
        <v>75</v>
      </c>
      <c r="BG92" s="14"/>
      <c r="BH92" s="17" t="s">
        <v>84</v>
      </c>
      <c r="BI92" s="17" t="s">
        <v>200</v>
      </c>
      <c r="BJ92" s="17"/>
      <c r="BK92" s="17" t="s">
        <v>78</v>
      </c>
      <c r="BL92" s="15" t="s">
        <v>79</v>
      </c>
      <c r="BM92" s="21">
        <v>299926.94617292</v>
      </c>
      <c r="BN92" s="15" t="s">
        <v>80</v>
      </c>
      <c r="BO92" s="21"/>
      <c r="BP92" s="22">
        <v>36756</v>
      </c>
      <c r="BQ92" s="22">
        <v>47696</v>
      </c>
      <c r="BR92" s="21">
        <v>0</v>
      </c>
      <c r="BS92" s="21">
        <v>65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45047</v>
      </c>
      <c r="E93" s="8" t="s">
        <v>205</v>
      </c>
      <c r="F93" s="9">
        <v>0</v>
      </c>
      <c r="G93" s="9">
        <v>0</v>
      </c>
      <c r="H93" s="10">
        <v>32254.71</v>
      </c>
      <c r="I93" s="10">
        <v>0</v>
      </c>
      <c r="J93" s="10">
        <v>0</v>
      </c>
      <c r="K93" s="10">
        <v>32254.71</v>
      </c>
      <c r="L93" s="10">
        <v>357.79</v>
      </c>
      <c r="M93" s="10">
        <v>0</v>
      </c>
      <c r="N93" s="10">
        <v>0</v>
      </c>
      <c r="O93" s="10">
        <v>0</v>
      </c>
      <c r="P93" s="10">
        <v>357.79</v>
      </c>
      <c r="Q93" s="10">
        <v>6.48</v>
      </c>
      <c r="R93" s="10">
        <v>0</v>
      </c>
      <c r="S93" s="10">
        <v>31890.44</v>
      </c>
      <c r="T93" s="10">
        <v>0</v>
      </c>
      <c r="U93" s="10">
        <v>271.42</v>
      </c>
      <c r="V93" s="10">
        <v>0</v>
      </c>
      <c r="W93" s="10">
        <v>0</v>
      </c>
      <c r="X93" s="10">
        <v>271.42</v>
      </c>
      <c r="Y93" s="10">
        <v>0</v>
      </c>
      <c r="Z93" s="10">
        <v>0</v>
      </c>
      <c r="AA93" s="10">
        <v>0</v>
      </c>
      <c r="AB93" s="10">
        <v>65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82.41</v>
      </c>
      <c r="AI93" s="10">
        <v>72.489999999999995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6.4539229999999996</v>
      </c>
      <c r="AT93" s="10">
        <v>0</v>
      </c>
      <c r="AU93" s="10">
        <f t="shared" si="1"/>
        <v>849.136077</v>
      </c>
      <c r="AV93" s="10">
        <v>0</v>
      </c>
      <c r="AW93" s="10">
        <v>0</v>
      </c>
      <c r="AX93" s="11">
        <v>87</v>
      </c>
      <c r="AY93" s="11">
        <v>360</v>
      </c>
      <c r="AZ93" s="10">
        <v>222585.66</v>
      </c>
      <c r="BA93" s="10">
        <v>71100</v>
      </c>
      <c r="BB93" s="12">
        <v>90</v>
      </c>
      <c r="BC93" s="12">
        <v>40.367645569620301</v>
      </c>
      <c r="BD93" s="12">
        <v>10.1</v>
      </c>
      <c r="BE93" s="12"/>
      <c r="BF93" s="8" t="s">
        <v>75</v>
      </c>
      <c r="BG93" s="5"/>
      <c r="BH93" s="8" t="s">
        <v>84</v>
      </c>
      <c r="BI93" s="8" t="s">
        <v>200</v>
      </c>
      <c r="BJ93" s="8"/>
      <c r="BK93" s="8" t="s">
        <v>78</v>
      </c>
      <c r="BL93" s="6" t="s">
        <v>79</v>
      </c>
      <c r="BM93" s="12">
        <v>248198.92552972</v>
      </c>
      <c r="BN93" s="6" t="s">
        <v>80</v>
      </c>
      <c r="BO93" s="12"/>
      <c r="BP93" s="13">
        <v>36756</v>
      </c>
      <c r="BQ93" s="13">
        <v>47696</v>
      </c>
      <c r="BR93" s="12">
        <v>0</v>
      </c>
      <c r="BS93" s="12">
        <v>65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45047</v>
      </c>
      <c r="E94" s="17" t="s">
        <v>206</v>
      </c>
      <c r="F94" s="18">
        <v>51</v>
      </c>
      <c r="G94" s="18">
        <v>50</v>
      </c>
      <c r="H94" s="19">
        <v>39006.949999999997</v>
      </c>
      <c r="I94" s="19">
        <v>12238.99</v>
      </c>
      <c r="J94" s="19">
        <v>0</v>
      </c>
      <c r="K94" s="19">
        <v>51245.94</v>
      </c>
      <c r="L94" s="19">
        <v>300.89999999999998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51245.94</v>
      </c>
      <c r="T94" s="19">
        <v>19221.52</v>
      </c>
      <c r="U94" s="19">
        <v>328.31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19549.830000000002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12539.89</v>
      </c>
      <c r="AW94" s="19">
        <v>19549.830000000002</v>
      </c>
      <c r="AX94" s="20">
        <v>87</v>
      </c>
      <c r="AY94" s="20">
        <v>360</v>
      </c>
      <c r="AZ94" s="19">
        <v>222585.66</v>
      </c>
      <c r="BA94" s="19">
        <v>71100</v>
      </c>
      <c r="BB94" s="21">
        <v>90</v>
      </c>
      <c r="BC94" s="21">
        <v>64.868278481012695</v>
      </c>
      <c r="BD94" s="21">
        <v>10.1</v>
      </c>
      <c r="BE94" s="21"/>
      <c r="BF94" s="17" t="s">
        <v>75</v>
      </c>
      <c r="BG94" s="14"/>
      <c r="BH94" s="17" t="s">
        <v>84</v>
      </c>
      <c r="BI94" s="17" t="s">
        <v>200</v>
      </c>
      <c r="BJ94" s="17"/>
      <c r="BK94" s="17" t="s">
        <v>91</v>
      </c>
      <c r="BL94" s="15" t="s">
        <v>79</v>
      </c>
      <c r="BM94" s="21">
        <v>398840.13032622001</v>
      </c>
      <c r="BN94" s="15" t="s">
        <v>80</v>
      </c>
      <c r="BO94" s="21"/>
      <c r="BP94" s="22">
        <v>36756</v>
      </c>
      <c r="BQ94" s="22">
        <v>47696</v>
      </c>
      <c r="BR94" s="21">
        <v>12934.19</v>
      </c>
      <c r="BS94" s="21">
        <v>65</v>
      </c>
      <c r="BT94" s="21">
        <v>29.82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45047</v>
      </c>
      <c r="E95" s="8" t="s">
        <v>207</v>
      </c>
      <c r="F95" s="9">
        <v>84</v>
      </c>
      <c r="G95" s="9">
        <v>83</v>
      </c>
      <c r="H95" s="10">
        <v>39006.949999999997</v>
      </c>
      <c r="I95" s="10">
        <v>17920.169999999998</v>
      </c>
      <c r="J95" s="10">
        <v>0</v>
      </c>
      <c r="K95" s="10">
        <v>56927.12</v>
      </c>
      <c r="L95" s="10">
        <v>300.89999999999998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56927.12</v>
      </c>
      <c r="T95" s="10">
        <v>34246.53</v>
      </c>
      <c r="U95" s="10">
        <v>328.31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34574.839999999997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18221.07</v>
      </c>
      <c r="AW95" s="10">
        <v>34574.839999999997</v>
      </c>
      <c r="AX95" s="11">
        <v>87</v>
      </c>
      <c r="AY95" s="11">
        <v>360</v>
      </c>
      <c r="AZ95" s="10">
        <v>222585.66</v>
      </c>
      <c r="BA95" s="10">
        <v>71100</v>
      </c>
      <c r="BB95" s="12">
        <v>90</v>
      </c>
      <c r="BC95" s="12">
        <v>72.059645569620301</v>
      </c>
      <c r="BD95" s="12">
        <v>10.1</v>
      </c>
      <c r="BE95" s="12"/>
      <c r="BF95" s="8" t="s">
        <v>75</v>
      </c>
      <c r="BG95" s="5"/>
      <c r="BH95" s="8" t="s">
        <v>84</v>
      </c>
      <c r="BI95" s="8" t="s">
        <v>200</v>
      </c>
      <c r="BJ95" s="8"/>
      <c r="BK95" s="8" t="s">
        <v>91</v>
      </c>
      <c r="BL95" s="6" t="s">
        <v>79</v>
      </c>
      <c r="BM95" s="12">
        <v>443055.97594456002</v>
      </c>
      <c r="BN95" s="6" t="s">
        <v>80</v>
      </c>
      <c r="BO95" s="12"/>
      <c r="BP95" s="13">
        <v>36756</v>
      </c>
      <c r="BQ95" s="13">
        <v>47696</v>
      </c>
      <c r="BR95" s="12">
        <v>21298.6</v>
      </c>
      <c r="BS95" s="12">
        <v>65</v>
      </c>
      <c r="BT95" s="12">
        <v>29.82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45047</v>
      </c>
      <c r="E96" s="17" t="s">
        <v>208</v>
      </c>
      <c r="F96" s="18">
        <v>1</v>
      </c>
      <c r="G96" s="18">
        <v>1</v>
      </c>
      <c r="H96" s="19">
        <v>39006.949999999997</v>
      </c>
      <c r="I96" s="19">
        <v>298.39</v>
      </c>
      <c r="J96" s="19">
        <v>0</v>
      </c>
      <c r="K96" s="19">
        <v>39305.339999999997</v>
      </c>
      <c r="L96" s="19">
        <v>300.89999999999998</v>
      </c>
      <c r="M96" s="19">
        <v>0</v>
      </c>
      <c r="N96" s="19">
        <v>0</v>
      </c>
      <c r="O96" s="19">
        <v>298.39</v>
      </c>
      <c r="P96" s="19">
        <v>0</v>
      </c>
      <c r="Q96" s="19">
        <v>0</v>
      </c>
      <c r="R96" s="19">
        <v>0</v>
      </c>
      <c r="S96" s="19">
        <v>39006.949999999997</v>
      </c>
      <c r="T96" s="19">
        <v>330.82</v>
      </c>
      <c r="U96" s="19">
        <v>328.31</v>
      </c>
      <c r="V96" s="19">
        <v>0</v>
      </c>
      <c r="W96" s="19">
        <v>330.82</v>
      </c>
      <c r="X96" s="19">
        <v>0</v>
      </c>
      <c r="Y96" s="19">
        <v>0</v>
      </c>
      <c r="Z96" s="19">
        <v>0</v>
      </c>
      <c r="AA96" s="19">
        <v>328.31</v>
      </c>
      <c r="AB96" s="19">
        <v>46.55</v>
      </c>
      <c r="AC96" s="19">
        <v>0</v>
      </c>
      <c r="AD96" s="19">
        <v>0</v>
      </c>
      <c r="AE96" s="19">
        <v>0</v>
      </c>
      <c r="AF96" s="19">
        <v>29.82</v>
      </c>
      <c r="AG96" s="19">
        <v>0</v>
      </c>
      <c r="AH96" s="19">
        <v>82.41</v>
      </c>
      <c r="AI96" s="19">
        <v>72.489999999999995</v>
      </c>
      <c r="AJ96" s="19">
        <v>65</v>
      </c>
      <c r="AK96" s="19">
        <v>0</v>
      </c>
      <c r="AL96" s="19">
        <v>0</v>
      </c>
      <c r="AM96" s="19">
        <v>0</v>
      </c>
      <c r="AN96" s="19">
        <v>0</v>
      </c>
      <c r="AO96" s="19">
        <v>33.840000000000003</v>
      </c>
      <c r="AP96" s="19">
        <v>0</v>
      </c>
      <c r="AQ96" s="19">
        <v>4.0000000000000001E-3</v>
      </c>
      <c r="AR96" s="19">
        <v>0</v>
      </c>
      <c r="AS96" s="19">
        <v>0</v>
      </c>
      <c r="AT96" s="19">
        <v>0</v>
      </c>
      <c r="AU96" s="19">
        <f t="shared" si="1"/>
        <v>959.32399999999996</v>
      </c>
      <c r="AV96" s="19">
        <v>300.89999999999998</v>
      </c>
      <c r="AW96" s="19">
        <v>328.31</v>
      </c>
      <c r="AX96" s="20">
        <v>87</v>
      </c>
      <c r="AY96" s="20">
        <v>360</v>
      </c>
      <c r="AZ96" s="19">
        <v>222585.66</v>
      </c>
      <c r="BA96" s="19">
        <v>71100</v>
      </c>
      <c r="BB96" s="21">
        <v>90</v>
      </c>
      <c r="BC96" s="21">
        <v>49.375886075949403</v>
      </c>
      <c r="BD96" s="21">
        <v>10.1</v>
      </c>
      <c r="BE96" s="21"/>
      <c r="BF96" s="17" t="s">
        <v>75</v>
      </c>
      <c r="BG96" s="14"/>
      <c r="BH96" s="17" t="s">
        <v>84</v>
      </c>
      <c r="BI96" s="17" t="s">
        <v>200</v>
      </c>
      <c r="BJ96" s="17"/>
      <c r="BK96" s="17" t="s">
        <v>82</v>
      </c>
      <c r="BL96" s="15" t="s">
        <v>79</v>
      </c>
      <c r="BM96" s="21">
        <v>303585.74789785</v>
      </c>
      <c r="BN96" s="15" t="s">
        <v>80</v>
      </c>
      <c r="BO96" s="21"/>
      <c r="BP96" s="22">
        <v>36756</v>
      </c>
      <c r="BQ96" s="22">
        <v>47696</v>
      </c>
      <c r="BR96" s="21">
        <v>18.45</v>
      </c>
      <c r="BS96" s="21">
        <v>65</v>
      </c>
      <c r="BT96" s="21">
        <v>29.82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45047</v>
      </c>
      <c r="E97" s="8" t="s">
        <v>209</v>
      </c>
      <c r="F97" s="9">
        <v>0</v>
      </c>
      <c r="G97" s="9">
        <v>0</v>
      </c>
      <c r="H97" s="10">
        <v>46320.69</v>
      </c>
      <c r="I97" s="10">
        <v>0</v>
      </c>
      <c r="J97" s="10">
        <v>0</v>
      </c>
      <c r="K97" s="10">
        <v>46320.69</v>
      </c>
      <c r="L97" s="10">
        <v>355.87</v>
      </c>
      <c r="M97" s="10">
        <v>0</v>
      </c>
      <c r="N97" s="10">
        <v>0</v>
      </c>
      <c r="O97" s="10">
        <v>0</v>
      </c>
      <c r="P97" s="10">
        <v>355.87</v>
      </c>
      <c r="Q97" s="10">
        <v>0</v>
      </c>
      <c r="R97" s="10">
        <v>0</v>
      </c>
      <c r="S97" s="10">
        <v>45964.82</v>
      </c>
      <c r="T97" s="10">
        <v>0</v>
      </c>
      <c r="U97" s="10">
        <v>393.73</v>
      </c>
      <c r="V97" s="10">
        <v>0</v>
      </c>
      <c r="W97" s="10">
        <v>0</v>
      </c>
      <c r="X97" s="10">
        <v>393.73</v>
      </c>
      <c r="Y97" s="10">
        <v>0</v>
      </c>
      <c r="Z97" s="10">
        <v>0</v>
      </c>
      <c r="AA97" s="10">
        <v>0</v>
      </c>
      <c r="AB97" s="10">
        <v>65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96.48</v>
      </c>
      <c r="AI97" s="10">
        <v>84.18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4.8000000000000001E-2</v>
      </c>
      <c r="AR97" s="10">
        <v>0</v>
      </c>
      <c r="AS97" s="10">
        <v>0</v>
      </c>
      <c r="AT97" s="10">
        <v>0</v>
      </c>
      <c r="AU97" s="10">
        <f t="shared" si="1"/>
        <v>995.30800000000011</v>
      </c>
      <c r="AV97" s="10">
        <v>0</v>
      </c>
      <c r="AW97" s="10">
        <v>0</v>
      </c>
      <c r="AX97" s="11">
        <v>87</v>
      </c>
      <c r="AY97" s="11">
        <v>360</v>
      </c>
      <c r="AZ97" s="10">
        <v>294614.24</v>
      </c>
      <c r="BA97" s="10">
        <v>84000</v>
      </c>
      <c r="BB97" s="12">
        <v>80.38</v>
      </c>
      <c r="BC97" s="12">
        <v>43.983955138095197</v>
      </c>
      <c r="BD97" s="12">
        <v>10.199999999999999</v>
      </c>
      <c r="BE97" s="12"/>
      <c r="BF97" s="8" t="s">
        <v>75</v>
      </c>
      <c r="BG97" s="5"/>
      <c r="BH97" s="8" t="s">
        <v>93</v>
      </c>
      <c r="BI97" s="8" t="s">
        <v>198</v>
      </c>
      <c r="BJ97" s="8"/>
      <c r="BK97" s="8" t="s">
        <v>78</v>
      </c>
      <c r="BL97" s="6" t="s">
        <v>79</v>
      </c>
      <c r="BM97" s="12">
        <v>357737.89687966002</v>
      </c>
      <c r="BN97" s="6" t="s">
        <v>80</v>
      </c>
      <c r="BO97" s="12"/>
      <c r="BP97" s="13">
        <v>36763</v>
      </c>
      <c r="BQ97" s="13">
        <v>47696</v>
      </c>
      <c r="BR97" s="12">
        <v>0</v>
      </c>
      <c r="BS97" s="12">
        <v>65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45047</v>
      </c>
      <c r="E98" s="17" t="s">
        <v>210</v>
      </c>
      <c r="F98" s="18">
        <v>0</v>
      </c>
      <c r="G98" s="18">
        <v>0</v>
      </c>
      <c r="H98" s="19">
        <v>45974.2</v>
      </c>
      <c r="I98" s="19">
        <v>0</v>
      </c>
      <c r="J98" s="19">
        <v>0</v>
      </c>
      <c r="K98" s="19">
        <v>45974.2</v>
      </c>
      <c r="L98" s="19">
        <v>355.26</v>
      </c>
      <c r="M98" s="19">
        <v>0</v>
      </c>
      <c r="N98" s="19">
        <v>0</v>
      </c>
      <c r="O98" s="19">
        <v>0</v>
      </c>
      <c r="P98" s="19">
        <v>355.26</v>
      </c>
      <c r="Q98" s="19">
        <v>0</v>
      </c>
      <c r="R98" s="19">
        <v>0</v>
      </c>
      <c r="S98" s="19">
        <v>45618.94</v>
      </c>
      <c r="T98" s="19">
        <v>0</v>
      </c>
      <c r="U98" s="19">
        <v>390.78</v>
      </c>
      <c r="V98" s="19">
        <v>0</v>
      </c>
      <c r="W98" s="19">
        <v>0</v>
      </c>
      <c r="X98" s="19">
        <v>390.78</v>
      </c>
      <c r="Y98" s="19">
        <v>0</v>
      </c>
      <c r="Z98" s="19">
        <v>0</v>
      </c>
      <c r="AA98" s="19">
        <v>0</v>
      </c>
      <c r="AB98" s="19">
        <v>65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96.09</v>
      </c>
      <c r="AI98" s="19">
        <v>83.89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7.7089999999999997E-3</v>
      </c>
      <c r="AT98" s="19">
        <v>0</v>
      </c>
      <c r="AU98" s="19">
        <f t="shared" si="1"/>
        <v>991.012291</v>
      </c>
      <c r="AV98" s="19">
        <v>0</v>
      </c>
      <c r="AW98" s="19">
        <v>0</v>
      </c>
      <c r="AX98" s="20">
        <v>86</v>
      </c>
      <c r="AY98" s="20">
        <v>360</v>
      </c>
      <c r="AZ98" s="19">
        <v>294614.24</v>
      </c>
      <c r="BA98" s="19">
        <v>83600</v>
      </c>
      <c r="BB98" s="21">
        <v>80</v>
      </c>
      <c r="BC98" s="21">
        <v>43.654488038277499</v>
      </c>
      <c r="BD98" s="21">
        <v>10.199999999999999</v>
      </c>
      <c r="BE98" s="21"/>
      <c r="BF98" s="17" t="s">
        <v>75</v>
      </c>
      <c r="BG98" s="14"/>
      <c r="BH98" s="17" t="s">
        <v>93</v>
      </c>
      <c r="BI98" s="17" t="s">
        <v>198</v>
      </c>
      <c r="BJ98" s="17"/>
      <c r="BK98" s="17" t="s">
        <v>78</v>
      </c>
      <c r="BL98" s="15" t="s">
        <v>79</v>
      </c>
      <c r="BM98" s="21">
        <v>355045.96022522001</v>
      </c>
      <c r="BN98" s="15" t="s">
        <v>80</v>
      </c>
      <c r="BO98" s="21"/>
      <c r="BP98" s="22">
        <v>36763</v>
      </c>
      <c r="BQ98" s="22">
        <v>47696</v>
      </c>
      <c r="BR98" s="21">
        <v>0</v>
      </c>
      <c r="BS98" s="21">
        <v>65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45047</v>
      </c>
      <c r="E99" s="8" t="s">
        <v>211</v>
      </c>
      <c r="F99" s="9">
        <v>1</v>
      </c>
      <c r="G99" s="9">
        <v>0</v>
      </c>
      <c r="H99" s="10">
        <v>48978.69</v>
      </c>
      <c r="I99" s="10">
        <v>0</v>
      </c>
      <c r="J99" s="10">
        <v>0</v>
      </c>
      <c r="K99" s="10">
        <v>48978.69</v>
      </c>
      <c r="L99" s="10">
        <v>376.34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48978.69</v>
      </c>
      <c r="T99" s="10">
        <v>0</v>
      </c>
      <c r="U99" s="10">
        <v>416.32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416.32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0.11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0.10921400000000001</v>
      </c>
      <c r="AT99" s="10">
        <v>0</v>
      </c>
      <c r="AU99" s="10">
        <f t="shared" si="1"/>
        <v>7.8599999999999504E-4</v>
      </c>
      <c r="AV99" s="10">
        <v>376.34</v>
      </c>
      <c r="AW99" s="10">
        <v>416.32</v>
      </c>
      <c r="AX99" s="11">
        <v>87</v>
      </c>
      <c r="AY99" s="11">
        <v>360</v>
      </c>
      <c r="AZ99" s="10">
        <v>320000</v>
      </c>
      <c r="BA99" s="10">
        <v>88825</v>
      </c>
      <c r="BB99" s="12">
        <v>78.260000000000005</v>
      </c>
      <c r="BC99" s="12">
        <v>43.153079419082502</v>
      </c>
      <c r="BD99" s="12">
        <v>10.199999999999999</v>
      </c>
      <c r="BE99" s="12"/>
      <c r="BF99" s="8" t="s">
        <v>75</v>
      </c>
      <c r="BG99" s="5"/>
      <c r="BH99" s="8" t="s">
        <v>93</v>
      </c>
      <c r="BI99" s="8" t="s">
        <v>187</v>
      </c>
      <c r="BJ99" s="8"/>
      <c r="BK99" s="8" t="s">
        <v>82</v>
      </c>
      <c r="BL99" s="6" t="s">
        <v>79</v>
      </c>
      <c r="BM99" s="12">
        <v>381194.43418947002</v>
      </c>
      <c r="BN99" s="6" t="s">
        <v>80</v>
      </c>
      <c r="BO99" s="12"/>
      <c r="BP99" s="13">
        <v>36763</v>
      </c>
      <c r="BQ99" s="13">
        <v>47696</v>
      </c>
      <c r="BR99" s="12">
        <v>254.36</v>
      </c>
      <c r="BS99" s="12">
        <v>65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45047</v>
      </c>
      <c r="E100" s="17" t="s">
        <v>212</v>
      </c>
      <c r="F100" s="18">
        <v>0</v>
      </c>
      <c r="G100" s="18">
        <v>0</v>
      </c>
      <c r="H100" s="19">
        <v>26328.76</v>
      </c>
      <c r="I100" s="19">
        <v>0</v>
      </c>
      <c r="J100" s="19">
        <v>0</v>
      </c>
      <c r="K100" s="19">
        <v>26328.76</v>
      </c>
      <c r="L100" s="19">
        <v>402.93</v>
      </c>
      <c r="M100" s="19">
        <v>0</v>
      </c>
      <c r="N100" s="19">
        <v>0</v>
      </c>
      <c r="O100" s="19">
        <v>0</v>
      </c>
      <c r="P100" s="19">
        <v>402.93</v>
      </c>
      <c r="Q100" s="19">
        <v>0</v>
      </c>
      <c r="R100" s="19">
        <v>0</v>
      </c>
      <c r="S100" s="19">
        <v>25925.83</v>
      </c>
      <c r="T100" s="19">
        <v>0</v>
      </c>
      <c r="U100" s="19">
        <v>223.79</v>
      </c>
      <c r="V100" s="19">
        <v>0</v>
      </c>
      <c r="W100" s="19">
        <v>0</v>
      </c>
      <c r="X100" s="19">
        <v>223.79</v>
      </c>
      <c r="Y100" s="19">
        <v>0</v>
      </c>
      <c r="Z100" s="19">
        <v>0</v>
      </c>
      <c r="AA100" s="19">
        <v>0</v>
      </c>
      <c r="AB100" s="19">
        <v>65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82.96</v>
      </c>
      <c r="AI100" s="19">
        <v>84.99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8.3516999999999994E-2</v>
      </c>
      <c r="AT100" s="19">
        <v>0</v>
      </c>
      <c r="AU100" s="19">
        <f t="shared" si="1"/>
        <v>859.58648300000004</v>
      </c>
      <c r="AV100" s="19">
        <v>0</v>
      </c>
      <c r="AW100" s="19">
        <v>0</v>
      </c>
      <c r="AX100" s="20">
        <v>51</v>
      </c>
      <c r="AY100" s="20">
        <v>360</v>
      </c>
      <c r="AZ100" s="19">
        <v>294614.24</v>
      </c>
      <c r="BA100" s="19">
        <v>70230</v>
      </c>
      <c r="BB100" s="21">
        <v>67.209999999999994</v>
      </c>
      <c r="BC100" s="21">
        <v>24.810978702833498</v>
      </c>
      <c r="BD100" s="21">
        <v>10.199999999999999</v>
      </c>
      <c r="BE100" s="21"/>
      <c r="BF100" s="17" t="s">
        <v>75</v>
      </c>
      <c r="BG100" s="14"/>
      <c r="BH100" s="17" t="s">
        <v>93</v>
      </c>
      <c r="BI100" s="17" t="s">
        <v>198</v>
      </c>
      <c r="BJ100" s="17"/>
      <c r="BK100" s="17" t="s">
        <v>78</v>
      </c>
      <c r="BL100" s="15" t="s">
        <v>79</v>
      </c>
      <c r="BM100" s="21">
        <v>201777.18305128999</v>
      </c>
      <c r="BN100" s="15" t="s">
        <v>80</v>
      </c>
      <c r="BO100" s="21"/>
      <c r="BP100" s="22">
        <v>36763</v>
      </c>
      <c r="BQ100" s="22">
        <v>47696</v>
      </c>
      <c r="BR100" s="21">
        <v>0</v>
      </c>
      <c r="BS100" s="21">
        <v>65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45047</v>
      </c>
      <c r="E101" s="8" t="s">
        <v>213</v>
      </c>
      <c r="F101" s="9">
        <v>1</v>
      </c>
      <c r="G101" s="9">
        <v>1</v>
      </c>
      <c r="H101" s="10">
        <v>38449.25</v>
      </c>
      <c r="I101" s="10">
        <v>303.04000000000002</v>
      </c>
      <c r="J101" s="10">
        <v>0</v>
      </c>
      <c r="K101" s="10">
        <v>38752.29</v>
      </c>
      <c r="L101" s="10">
        <v>305.60000000000002</v>
      </c>
      <c r="M101" s="10">
        <v>0</v>
      </c>
      <c r="N101" s="10">
        <v>0</v>
      </c>
      <c r="O101" s="10">
        <v>303.04000000000002</v>
      </c>
      <c r="P101" s="10">
        <v>299.17</v>
      </c>
      <c r="Q101" s="10">
        <v>0</v>
      </c>
      <c r="R101" s="10">
        <v>0</v>
      </c>
      <c r="S101" s="10">
        <v>38150.080000000002</v>
      </c>
      <c r="T101" s="10">
        <v>326.17</v>
      </c>
      <c r="U101" s="10">
        <v>323.61</v>
      </c>
      <c r="V101" s="10">
        <v>0</v>
      </c>
      <c r="W101" s="10">
        <v>326.17</v>
      </c>
      <c r="X101" s="10">
        <v>323.61</v>
      </c>
      <c r="Y101" s="10">
        <v>0</v>
      </c>
      <c r="Z101" s="10">
        <v>0</v>
      </c>
      <c r="AA101" s="10">
        <v>0</v>
      </c>
      <c r="AB101" s="10">
        <v>65</v>
      </c>
      <c r="AC101" s="10">
        <v>0</v>
      </c>
      <c r="AD101" s="10">
        <v>0</v>
      </c>
      <c r="AE101" s="10">
        <v>0</v>
      </c>
      <c r="AF101" s="10">
        <v>29.77</v>
      </c>
      <c r="AG101" s="10">
        <v>0</v>
      </c>
      <c r="AH101" s="10">
        <v>82.41</v>
      </c>
      <c r="AI101" s="10">
        <v>72.47</v>
      </c>
      <c r="AJ101" s="10">
        <v>65</v>
      </c>
      <c r="AK101" s="10">
        <v>0</v>
      </c>
      <c r="AL101" s="10">
        <v>0</v>
      </c>
      <c r="AM101" s="10">
        <v>0</v>
      </c>
      <c r="AN101" s="10">
        <v>0</v>
      </c>
      <c r="AO101" s="10">
        <v>82.41</v>
      </c>
      <c r="AP101" s="10">
        <v>72.47</v>
      </c>
      <c r="AQ101" s="10">
        <v>4.0000000000000001E-3</v>
      </c>
      <c r="AR101" s="10">
        <v>0</v>
      </c>
      <c r="AS101" s="10">
        <v>0</v>
      </c>
      <c r="AT101" s="10">
        <v>0</v>
      </c>
      <c r="AU101" s="10">
        <f t="shared" si="1"/>
        <v>1721.5239999999999</v>
      </c>
      <c r="AV101" s="10">
        <v>6.43</v>
      </c>
      <c r="AW101" s="10">
        <v>0</v>
      </c>
      <c r="AX101" s="11">
        <v>87</v>
      </c>
      <c r="AY101" s="11">
        <v>360</v>
      </c>
      <c r="AZ101" s="10">
        <v>222939.58</v>
      </c>
      <c r="BA101" s="10">
        <v>71100</v>
      </c>
      <c r="BB101" s="12">
        <v>90</v>
      </c>
      <c r="BC101" s="12">
        <v>48.291240506329103</v>
      </c>
      <c r="BD101" s="12">
        <v>10.1</v>
      </c>
      <c r="BE101" s="12"/>
      <c r="BF101" s="8" t="s">
        <v>75</v>
      </c>
      <c r="BG101" s="5"/>
      <c r="BH101" s="8" t="s">
        <v>84</v>
      </c>
      <c r="BI101" s="8" t="s">
        <v>200</v>
      </c>
      <c r="BJ101" s="8"/>
      <c r="BK101" s="8" t="s">
        <v>82</v>
      </c>
      <c r="BL101" s="6" t="s">
        <v>79</v>
      </c>
      <c r="BM101" s="12">
        <v>296916.84607904003</v>
      </c>
      <c r="BN101" s="6" t="s">
        <v>80</v>
      </c>
      <c r="BO101" s="12"/>
      <c r="BP101" s="13">
        <v>36769</v>
      </c>
      <c r="BQ101" s="13">
        <v>47696</v>
      </c>
      <c r="BR101" s="12">
        <v>0</v>
      </c>
      <c r="BS101" s="12">
        <v>65</v>
      </c>
      <c r="BT101" s="12">
        <v>29.77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45047</v>
      </c>
      <c r="E102" s="17" t="s">
        <v>214</v>
      </c>
      <c r="F102" s="18">
        <v>1</v>
      </c>
      <c r="G102" s="18">
        <v>0</v>
      </c>
      <c r="H102" s="19">
        <v>40446.11</v>
      </c>
      <c r="I102" s="19">
        <v>0</v>
      </c>
      <c r="J102" s="19">
        <v>0</v>
      </c>
      <c r="K102" s="19">
        <v>40446.11</v>
      </c>
      <c r="L102" s="19">
        <v>361.22</v>
      </c>
      <c r="M102" s="19">
        <v>0</v>
      </c>
      <c r="N102" s="19">
        <v>0</v>
      </c>
      <c r="O102" s="19">
        <v>0</v>
      </c>
      <c r="P102" s="19">
        <v>0</v>
      </c>
      <c r="Q102" s="19">
        <v>87.59</v>
      </c>
      <c r="R102" s="19">
        <v>0</v>
      </c>
      <c r="S102" s="19">
        <v>40358.519999999997</v>
      </c>
      <c r="T102" s="19">
        <v>0</v>
      </c>
      <c r="U102" s="19">
        <v>339.68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339.68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1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88.509844999999999</v>
      </c>
      <c r="AT102" s="19">
        <v>0</v>
      </c>
      <c r="AU102" s="19">
        <f t="shared" si="1"/>
        <v>8.0155000000004861E-2</v>
      </c>
      <c r="AV102" s="19">
        <v>361.22</v>
      </c>
      <c r="AW102" s="19">
        <v>339.68</v>
      </c>
      <c r="AX102" s="20">
        <v>88</v>
      </c>
      <c r="AY102" s="20">
        <v>360</v>
      </c>
      <c r="AZ102" s="19">
        <v>250448.44</v>
      </c>
      <c r="BA102" s="19">
        <v>79200</v>
      </c>
      <c r="BB102" s="21">
        <v>90</v>
      </c>
      <c r="BC102" s="21">
        <v>45.861954545454502</v>
      </c>
      <c r="BD102" s="21">
        <v>10.1</v>
      </c>
      <c r="BE102" s="21"/>
      <c r="BF102" s="17" t="s">
        <v>75</v>
      </c>
      <c r="BG102" s="14"/>
      <c r="BH102" s="17" t="s">
        <v>84</v>
      </c>
      <c r="BI102" s="17" t="s">
        <v>200</v>
      </c>
      <c r="BJ102" s="17"/>
      <c r="BK102" s="17" t="s">
        <v>82</v>
      </c>
      <c r="BL102" s="15" t="s">
        <v>79</v>
      </c>
      <c r="BM102" s="21">
        <v>314104.83204275998</v>
      </c>
      <c r="BN102" s="15" t="s">
        <v>80</v>
      </c>
      <c r="BO102" s="21"/>
      <c r="BP102" s="22">
        <v>36802</v>
      </c>
      <c r="BQ102" s="22">
        <v>47756</v>
      </c>
      <c r="BR102" s="21">
        <v>230.64</v>
      </c>
      <c r="BS102" s="21">
        <v>65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45047</v>
      </c>
      <c r="E103" s="8" t="s">
        <v>215</v>
      </c>
      <c r="F103" s="9">
        <v>0</v>
      </c>
      <c r="G103" s="9">
        <v>0</v>
      </c>
      <c r="H103" s="10">
        <v>39598.550000000003</v>
      </c>
      <c r="I103" s="10">
        <v>0</v>
      </c>
      <c r="J103" s="10">
        <v>0</v>
      </c>
      <c r="K103" s="10">
        <v>39598.550000000003</v>
      </c>
      <c r="L103" s="10">
        <v>295.92</v>
      </c>
      <c r="M103" s="10">
        <v>0</v>
      </c>
      <c r="N103" s="10">
        <v>0</v>
      </c>
      <c r="O103" s="10">
        <v>0</v>
      </c>
      <c r="P103" s="10">
        <v>295.92</v>
      </c>
      <c r="Q103" s="10">
        <v>0</v>
      </c>
      <c r="R103" s="10">
        <v>0</v>
      </c>
      <c r="S103" s="10">
        <v>39302.629999999997</v>
      </c>
      <c r="T103" s="10">
        <v>0</v>
      </c>
      <c r="U103" s="10">
        <v>333.29</v>
      </c>
      <c r="V103" s="10">
        <v>0</v>
      </c>
      <c r="W103" s="10">
        <v>0</v>
      </c>
      <c r="X103" s="10">
        <v>333.29</v>
      </c>
      <c r="Y103" s="10">
        <v>0</v>
      </c>
      <c r="Z103" s="10">
        <v>0</v>
      </c>
      <c r="AA103" s="10">
        <v>0</v>
      </c>
      <c r="AB103" s="10">
        <v>65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82.41</v>
      </c>
      <c r="AI103" s="10">
        <v>72.53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4.7539999999999999E-2</v>
      </c>
      <c r="AT103" s="10">
        <v>0</v>
      </c>
      <c r="AU103" s="10">
        <f t="shared" si="1"/>
        <v>849.10246000000006</v>
      </c>
      <c r="AV103" s="10">
        <v>0</v>
      </c>
      <c r="AW103" s="10">
        <v>0</v>
      </c>
      <c r="AX103" s="11">
        <v>89</v>
      </c>
      <c r="AY103" s="11">
        <v>360</v>
      </c>
      <c r="AZ103" s="10">
        <v>224834.39</v>
      </c>
      <c r="BA103" s="10">
        <v>71100</v>
      </c>
      <c r="BB103" s="12">
        <v>90</v>
      </c>
      <c r="BC103" s="12">
        <v>49.750164556961998</v>
      </c>
      <c r="BD103" s="12">
        <v>10.1</v>
      </c>
      <c r="BE103" s="12"/>
      <c r="BF103" s="8" t="s">
        <v>75</v>
      </c>
      <c r="BG103" s="5"/>
      <c r="BH103" s="8" t="s">
        <v>84</v>
      </c>
      <c r="BI103" s="8" t="s">
        <v>200</v>
      </c>
      <c r="BJ103" s="8"/>
      <c r="BK103" s="8" t="s">
        <v>78</v>
      </c>
      <c r="BL103" s="6" t="s">
        <v>79</v>
      </c>
      <c r="BM103" s="12">
        <v>305886.98482969002</v>
      </c>
      <c r="BN103" s="6" t="s">
        <v>80</v>
      </c>
      <c r="BO103" s="12"/>
      <c r="BP103" s="13">
        <v>36802</v>
      </c>
      <c r="BQ103" s="13">
        <v>47756</v>
      </c>
      <c r="BR103" s="12">
        <v>0</v>
      </c>
      <c r="BS103" s="12">
        <v>65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45047</v>
      </c>
      <c r="E104" s="17" t="s">
        <v>216</v>
      </c>
      <c r="F104" s="15" t="s">
        <v>105</v>
      </c>
      <c r="G104" s="18">
        <v>74</v>
      </c>
      <c r="H104" s="19">
        <v>39601.24</v>
      </c>
      <c r="I104" s="19">
        <v>16248.47</v>
      </c>
      <c r="J104" s="19">
        <v>7716.3</v>
      </c>
      <c r="K104" s="19">
        <v>55849.71</v>
      </c>
      <c r="L104" s="19">
        <v>295.89999999999998</v>
      </c>
      <c r="M104" s="19">
        <v>0</v>
      </c>
      <c r="N104" s="19">
        <v>0</v>
      </c>
      <c r="O104" s="19">
        <v>16248.47</v>
      </c>
      <c r="P104" s="19">
        <v>295.89999999999998</v>
      </c>
      <c r="Q104" s="19">
        <v>39305.339999999997</v>
      </c>
      <c r="R104" s="19">
        <v>0</v>
      </c>
      <c r="S104" s="19">
        <v>0</v>
      </c>
      <c r="T104" s="19">
        <v>29858.98</v>
      </c>
      <c r="U104" s="19">
        <v>333.31</v>
      </c>
      <c r="V104" s="19">
        <v>0</v>
      </c>
      <c r="W104" s="19">
        <v>29858.98</v>
      </c>
      <c r="X104" s="19">
        <v>333.31</v>
      </c>
      <c r="Y104" s="19">
        <v>0</v>
      </c>
      <c r="Z104" s="19">
        <v>0</v>
      </c>
      <c r="AA104" s="19">
        <v>0</v>
      </c>
      <c r="AB104" s="19">
        <v>65</v>
      </c>
      <c r="AC104" s="19">
        <v>0</v>
      </c>
      <c r="AD104" s="19">
        <v>0</v>
      </c>
      <c r="AE104" s="19">
        <v>0</v>
      </c>
      <c r="AF104" s="19">
        <v>29.52</v>
      </c>
      <c r="AG104" s="19">
        <v>0</v>
      </c>
      <c r="AH104" s="19">
        <v>82.41</v>
      </c>
      <c r="AI104" s="19">
        <v>72.53</v>
      </c>
      <c r="AJ104" s="19">
        <v>4745</v>
      </c>
      <c r="AK104" s="19">
        <v>0</v>
      </c>
      <c r="AL104" s="19">
        <v>0</v>
      </c>
      <c r="AM104" s="19">
        <v>2610.96</v>
      </c>
      <c r="AN104" s="19">
        <v>0</v>
      </c>
      <c r="AO104" s="19">
        <v>6015.93</v>
      </c>
      <c r="AP104" s="19">
        <v>5294.69</v>
      </c>
      <c r="AQ104" s="19">
        <v>0</v>
      </c>
      <c r="AR104" s="19">
        <v>0</v>
      </c>
      <c r="AS104" s="19">
        <v>46937.337841</v>
      </c>
      <c r="AT104" s="19">
        <v>49108.329999999987</v>
      </c>
      <c r="AU104" s="19">
        <f t="shared" si="1"/>
        <v>1196.072159000003</v>
      </c>
      <c r="AV104" s="19">
        <v>0</v>
      </c>
      <c r="AW104" s="19">
        <v>0</v>
      </c>
      <c r="AX104" s="20">
        <v>89</v>
      </c>
      <c r="AY104" s="20">
        <v>360</v>
      </c>
      <c r="AZ104" s="19">
        <v>224834.39</v>
      </c>
      <c r="BA104" s="19">
        <v>71100</v>
      </c>
      <c r="BB104" s="21">
        <v>90</v>
      </c>
      <c r="BC104" s="21">
        <v>0</v>
      </c>
      <c r="BD104" s="21">
        <v>10.1</v>
      </c>
      <c r="BE104" s="21"/>
      <c r="BF104" s="17" t="s">
        <v>75</v>
      </c>
      <c r="BG104" s="14"/>
      <c r="BH104" s="17" t="s">
        <v>84</v>
      </c>
      <c r="BI104" s="17" t="s">
        <v>200</v>
      </c>
      <c r="BJ104" s="17"/>
      <c r="BK104" s="17" t="s">
        <v>78</v>
      </c>
      <c r="BL104" s="15" t="s">
        <v>79</v>
      </c>
      <c r="BM104" s="21">
        <v>0</v>
      </c>
      <c r="BN104" s="15" t="s">
        <v>80</v>
      </c>
      <c r="BO104" s="21"/>
      <c r="BP104" s="22">
        <v>36802</v>
      </c>
      <c r="BQ104" s="22">
        <v>47756</v>
      </c>
      <c r="BR104" s="21">
        <v>0</v>
      </c>
      <c r="BS104" s="21">
        <v>0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45047</v>
      </c>
      <c r="E105" s="8" t="s">
        <v>217</v>
      </c>
      <c r="F105" s="9">
        <v>0</v>
      </c>
      <c r="G105" s="9">
        <v>0</v>
      </c>
      <c r="H105" s="10">
        <v>38587.11</v>
      </c>
      <c r="I105" s="10">
        <v>0</v>
      </c>
      <c r="J105" s="10">
        <v>0</v>
      </c>
      <c r="K105" s="10">
        <v>38587.11</v>
      </c>
      <c r="L105" s="10">
        <v>298.25</v>
      </c>
      <c r="M105" s="10">
        <v>0</v>
      </c>
      <c r="N105" s="10">
        <v>0</v>
      </c>
      <c r="O105" s="10">
        <v>0</v>
      </c>
      <c r="P105" s="10">
        <v>298.25</v>
      </c>
      <c r="Q105" s="10">
        <v>0</v>
      </c>
      <c r="R105" s="10">
        <v>0</v>
      </c>
      <c r="S105" s="10">
        <v>38288.86</v>
      </c>
      <c r="T105" s="10">
        <v>0</v>
      </c>
      <c r="U105" s="10">
        <v>324.77</v>
      </c>
      <c r="V105" s="10">
        <v>0</v>
      </c>
      <c r="W105" s="10">
        <v>0</v>
      </c>
      <c r="X105" s="10">
        <v>324.77</v>
      </c>
      <c r="Y105" s="10">
        <v>0</v>
      </c>
      <c r="Z105" s="10">
        <v>0</v>
      </c>
      <c r="AA105" s="10">
        <v>0</v>
      </c>
      <c r="AB105" s="10">
        <v>65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81.73</v>
      </c>
      <c r="AI105" s="10">
        <v>76.540000000000006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2.4E-2</v>
      </c>
      <c r="AR105" s="10">
        <v>0</v>
      </c>
      <c r="AS105" s="10">
        <v>0</v>
      </c>
      <c r="AT105" s="10">
        <v>0</v>
      </c>
      <c r="AU105" s="10">
        <f t="shared" si="1"/>
        <v>846.31400000000008</v>
      </c>
      <c r="AV105" s="10">
        <v>0</v>
      </c>
      <c r="AW105" s="10">
        <v>0</v>
      </c>
      <c r="AX105" s="11">
        <v>88</v>
      </c>
      <c r="AY105" s="11">
        <v>360</v>
      </c>
      <c r="AZ105" s="10">
        <v>250448.44</v>
      </c>
      <c r="BA105" s="10">
        <v>70400</v>
      </c>
      <c r="BB105" s="12">
        <v>80</v>
      </c>
      <c r="BC105" s="12">
        <v>43.510068181818198</v>
      </c>
      <c r="BD105" s="12">
        <v>10.1</v>
      </c>
      <c r="BE105" s="12"/>
      <c r="BF105" s="8" t="s">
        <v>75</v>
      </c>
      <c r="BG105" s="5"/>
      <c r="BH105" s="8" t="s">
        <v>84</v>
      </c>
      <c r="BI105" s="8" t="s">
        <v>200</v>
      </c>
      <c r="BJ105" s="8"/>
      <c r="BK105" s="8" t="s">
        <v>78</v>
      </c>
      <c r="BL105" s="6" t="s">
        <v>79</v>
      </c>
      <c r="BM105" s="12">
        <v>297996.95180618</v>
      </c>
      <c r="BN105" s="6" t="s">
        <v>80</v>
      </c>
      <c r="BO105" s="12"/>
      <c r="BP105" s="13">
        <v>36802</v>
      </c>
      <c r="BQ105" s="13">
        <v>47756</v>
      </c>
      <c r="BR105" s="12">
        <v>0</v>
      </c>
      <c r="BS105" s="12">
        <v>65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45047</v>
      </c>
      <c r="E106" s="17" t="s">
        <v>218</v>
      </c>
      <c r="F106" s="18">
        <v>1</v>
      </c>
      <c r="G106" s="18">
        <v>1</v>
      </c>
      <c r="H106" s="19">
        <v>49716.34</v>
      </c>
      <c r="I106" s="19">
        <v>366.95</v>
      </c>
      <c r="J106" s="19">
        <v>0</v>
      </c>
      <c r="K106" s="19">
        <v>50083.29</v>
      </c>
      <c r="L106" s="19">
        <v>370.07</v>
      </c>
      <c r="M106" s="19">
        <v>0</v>
      </c>
      <c r="N106" s="19">
        <v>0</v>
      </c>
      <c r="O106" s="19">
        <v>366.95</v>
      </c>
      <c r="P106" s="19">
        <v>0</v>
      </c>
      <c r="Q106" s="19">
        <v>0</v>
      </c>
      <c r="R106" s="19">
        <v>0</v>
      </c>
      <c r="S106" s="19">
        <v>49716.34</v>
      </c>
      <c r="T106" s="19">
        <v>121.88</v>
      </c>
      <c r="U106" s="19">
        <v>422.59</v>
      </c>
      <c r="V106" s="19">
        <v>0</v>
      </c>
      <c r="W106" s="19">
        <v>121.88</v>
      </c>
      <c r="X106" s="19">
        <v>191.84</v>
      </c>
      <c r="Y106" s="19">
        <v>0</v>
      </c>
      <c r="Z106" s="19">
        <v>0</v>
      </c>
      <c r="AA106" s="19">
        <v>230.75</v>
      </c>
      <c r="AB106" s="19">
        <v>65</v>
      </c>
      <c r="AC106" s="19">
        <v>0</v>
      </c>
      <c r="AD106" s="19">
        <v>0</v>
      </c>
      <c r="AE106" s="19">
        <v>0</v>
      </c>
      <c r="AF106" s="19">
        <v>29.45</v>
      </c>
      <c r="AG106" s="19">
        <v>0</v>
      </c>
      <c r="AH106" s="19">
        <v>101.22</v>
      </c>
      <c r="AI106" s="19">
        <v>84.06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4.0000000000000001E-3</v>
      </c>
      <c r="AR106" s="19">
        <v>0</v>
      </c>
      <c r="AS106" s="19">
        <v>0</v>
      </c>
      <c r="AT106" s="19">
        <v>0</v>
      </c>
      <c r="AU106" s="19">
        <f t="shared" si="1"/>
        <v>960.404</v>
      </c>
      <c r="AV106" s="19">
        <v>370.07</v>
      </c>
      <c r="AW106" s="19">
        <v>230.75</v>
      </c>
      <c r="AX106" s="20">
        <v>89</v>
      </c>
      <c r="AY106" s="20">
        <v>360</v>
      </c>
      <c r="AZ106" s="19">
        <v>298098.78999999998</v>
      </c>
      <c r="BA106" s="19">
        <v>88825</v>
      </c>
      <c r="BB106" s="21">
        <v>85</v>
      </c>
      <c r="BC106" s="21">
        <v>47.575444976076597</v>
      </c>
      <c r="BD106" s="21">
        <v>10.199999999999999</v>
      </c>
      <c r="BE106" s="21"/>
      <c r="BF106" s="17" t="s">
        <v>75</v>
      </c>
      <c r="BG106" s="14"/>
      <c r="BH106" s="17" t="s">
        <v>93</v>
      </c>
      <c r="BI106" s="17" t="s">
        <v>187</v>
      </c>
      <c r="BJ106" s="17"/>
      <c r="BK106" s="17" t="s">
        <v>82</v>
      </c>
      <c r="BL106" s="15" t="s">
        <v>79</v>
      </c>
      <c r="BM106" s="21">
        <v>386935.46308141999</v>
      </c>
      <c r="BN106" s="15" t="s">
        <v>80</v>
      </c>
      <c r="BO106" s="21"/>
      <c r="BP106" s="22">
        <v>36812</v>
      </c>
      <c r="BQ106" s="22">
        <v>47756</v>
      </c>
      <c r="BR106" s="21">
        <v>0</v>
      </c>
      <c r="BS106" s="21">
        <v>65</v>
      </c>
      <c r="BT106" s="21">
        <v>29.45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45047</v>
      </c>
      <c r="E107" s="8" t="s">
        <v>219</v>
      </c>
      <c r="F107" s="9">
        <v>1</v>
      </c>
      <c r="G107" s="9">
        <v>0</v>
      </c>
      <c r="H107" s="10">
        <v>42005.2</v>
      </c>
      <c r="I107" s="10">
        <v>0</v>
      </c>
      <c r="J107" s="10">
        <v>0</v>
      </c>
      <c r="K107" s="10">
        <v>42005.2</v>
      </c>
      <c r="L107" s="10">
        <v>396.51</v>
      </c>
      <c r="M107" s="10">
        <v>0</v>
      </c>
      <c r="N107" s="10">
        <v>0</v>
      </c>
      <c r="O107" s="10">
        <v>0</v>
      </c>
      <c r="P107" s="10">
        <v>0</v>
      </c>
      <c r="Q107" s="10">
        <v>883.96</v>
      </c>
      <c r="R107" s="10">
        <v>0</v>
      </c>
      <c r="S107" s="10">
        <v>41121.24</v>
      </c>
      <c r="T107" s="10">
        <v>0</v>
      </c>
      <c r="U107" s="10">
        <v>349.53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349.53</v>
      </c>
      <c r="AB107" s="10">
        <v>0</v>
      </c>
      <c r="AC107" s="10">
        <v>0</v>
      </c>
      <c r="AD107" s="10">
        <v>0</v>
      </c>
      <c r="AE107" s="10">
        <v>0</v>
      </c>
      <c r="AF107" s="10">
        <v>29.43</v>
      </c>
      <c r="AG107" s="10">
        <v>0</v>
      </c>
      <c r="AH107" s="10">
        <v>0</v>
      </c>
      <c r="AI107" s="10">
        <v>9.2100000000000009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892.38369</v>
      </c>
      <c r="AT107" s="10">
        <v>29.43</v>
      </c>
      <c r="AU107" s="10">
        <f t="shared" si="1"/>
        <v>0.7863100000000216</v>
      </c>
      <c r="AV107" s="10">
        <v>396.51</v>
      </c>
      <c r="AW107" s="10">
        <v>349.53</v>
      </c>
      <c r="AX107" s="11">
        <v>89</v>
      </c>
      <c r="AY107" s="11">
        <v>360</v>
      </c>
      <c r="AZ107" s="10">
        <v>315000</v>
      </c>
      <c r="BA107" s="10">
        <v>83600</v>
      </c>
      <c r="BB107" s="12">
        <v>75.75</v>
      </c>
      <c r="BC107" s="12">
        <v>37.2599752392345</v>
      </c>
      <c r="BD107" s="12">
        <v>10.199999999999999</v>
      </c>
      <c r="BE107" s="12"/>
      <c r="BF107" s="8" t="s">
        <v>75</v>
      </c>
      <c r="BG107" s="5"/>
      <c r="BH107" s="8" t="s">
        <v>93</v>
      </c>
      <c r="BI107" s="8" t="s">
        <v>187</v>
      </c>
      <c r="BJ107" s="8"/>
      <c r="BK107" s="8" t="s">
        <v>82</v>
      </c>
      <c r="BL107" s="6" t="s">
        <v>79</v>
      </c>
      <c r="BM107" s="12">
        <v>320040.97731012001</v>
      </c>
      <c r="BN107" s="6" t="s">
        <v>80</v>
      </c>
      <c r="BO107" s="12"/>
      <c r="BP107" s="13">
        <v>36819</v>
      </c>
      <c r="BQ107" s="13">
        <v>47756</v>
      </c>
      <c r="BR107" s="12">
        <v>240.21</v>
      </c>
      <c r="BS107" s="12">
        <v>65</v>
      </c>
      <c r="BT107" s="12">
        <v>29.43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45047</v>
      </c>
      <c r="E108" s="17" t="s">
        <v>220</v>
      </c>
      <c r="F108" s="18">
        <v>1</v>
      </c>
      <c r="G108" s="18">
        <v>0</v>
      </c>
      <c r="H108" s="19">
        <v>44105.25</v>
      </c>
      <c r="I108" s="19">
        <v>0</v>
      </c>
      <c r="J108" s="19">
        <v>0</v>
      </c>
      <c r="K108" s="19">
        <v>44105.25</v>
      </c>
      <c r="L108" s="19">
        <v>329.68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44105.25</v>
      </c>
      <c r="T108" s="19">
        <v>0</v>
      </c>
      <c r="U108" s="19">
        <v>371.22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371.22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7.0000000000000007E-2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7.0667999999999995E-2</v>
      </c>
      <c r="AT108" s="19">
        <v>0</v>
      </c>
      <c r="AU108" s="19">
        <f t="shared" si="1"/>
        <v>-6.6799999999998805E-4</v>
      </c>
      <c r="AV108" s="19">
        <v>329.68</v>
      </c>
      <c r="AW108" s="19">
        <v>371.22</v>
      </c>
      <c r="AX108" s="20">
        <v>88</v>
      </c>
      <c r="AY108" s="20">
        <v>360</v>
      </c>
      <c r="AZ108" s="19">
        <v>251221.52</v>
      </c>
      <c r="BA108" s="19">
        <v>79200</v>
      </c>
      <c r="BB108" s="21">
        <v>90</v>
      </c>
      <c r="BC108" s="21">
        <v>50.119602272727299</v>
      </c>
      <c r="BD108" s="21">
        <v>10.1</v>
      </c>
      <c r="BE108" s="21"/>
      <c r="BF108" s="17" t="s">
        <v>75</v>
      </c>
      <c r="BG108" s="14"/>
      <c r="BH108" s="17" t="s">
        <v>84</v>
      </c>
      <c r="BI108" s="17" t="s">
        <v>85</v>
      </c>
      <c r="BJ108" s="17"/>
      <c r="BK108" s="17" t="s">
        <v>82</v>
      </c>
      <c r="BL108" s="15" t="s">
        <v>79</v>
      </c>
      <c r="BM108" s="21">
        <v>343265.11833074997</v>
      </c>
      <c r="BN108" s="15" t="s">
        <v>80</v>
      </c>
      <c r="BO108" s="21"/>
      <c r="BP108" s="22">
        <v>36822</v>
      </c>
      <c r="BQ108" s="22">
        <v>47756</v>
      </c>
      <c r="BR108" s="21">
        <v>232.1</v>
      </c>
      <c r="BS108" s="21">
        <v>65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45047</v>
      </c>
      <c r="E109" s="8" t="s">
        <v>221</v>
      </c>
      <c r="F109" s="9">
        <v>158</v>
      </c>
      <c r="G109" s="9">
        <v>157</v>
      </c>
      <c r="H109" s="10">
        <v>44105.25</v>
      </c>
      <c r="I109" s="10">
        <v>28662.84</v>
      </c>
      <c r="J109" s="10">
        <v>0</v>
      </c>
      <c r="K109" s="10">
        <v>72768.09</v>
      </c>
      <c r="L109" s="10">
        <v>329.68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72768.09</v>
      </c>
      <c r="T109" s="10">
        <v>81376.820000000007</v>
      </c>
      <c r="U109" s="10">
        <v>371.22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81748.039999999994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28992.52</v>
      </c>
      <c r="AW109" s="10">
        <v>81748.039999999994</v>
      </c>
      <c r="AX109" s="11">
        <v>88</v>
      </c>
      <c r="AY109" s="11">
        <v>360</v>
      </c>
      <c r="AZ109" s="10">
        <v>251221.52</v>
      </c>
      <c r="BA109" s="10">
        <v>79200</v>
      </c>
      <c r="BB109" s="12">
        <v>90</v>
      </c>
      <c r="BC109" s="12">
        <v>82.691011363636406</v>
      </c>
      <c r="BD109" s="12">
        <v>10.1</v>
      </c>
      <c r="BE109" s="12"/>
      <c r="BF109" s="8" t="s">
        <v>75</v>
      </c>
      <c r="BG109" s="5"/>
      <c r="BH109" s="8" t="s">
        <v>84</v>
      </c>
      <c r="BI109" s="8" t="s">
        <v>85</v>
      </c>
      <c r="BJ109" s="8"/>
      <c r="BK109" s="8" t="s">
        <v>91</v>
      </c>
      <c r="BL109" s="6" t="s">
        <v>79</v>
      </c>
      <c r="BM109" s="12">
        <v>566344.07524167001</v>
      </c>
      <c r="BN109" s="6" t="s">
        <v>80</v>
      </c>
      <c r="BO109" s="12"/>
      <c r="BP109" s="13">
        <v>36822</v>
      </c>
      <c r="BQ109" s="13">
        <v>47756</v>
      </c>
      <c r="BR109" s="12">
        <v>42970.19</v>
      </c>
      <c r="BS109" s="12">
        <v>65</v>
      </c>
      <c r="BT109" s="12">
        <v>29.43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45047</v>
      </c>
      <c r="E110" s="17" t="s">
        <v>222</v>
      </c>
      <c r="F110" s="18">
        <v>0</v>
      </c>
      <c r="G110" s="18">
        <v>0</v>
      </c>
      <c r="H110" s="19">
        <v>43760.46</v>
      </c>
      <c r="I110" s="19">
        <v>0</v>
      </c>
      <c r="J110" s="19">
        <v>0</v>
      </c>
      <c r="K110" s="19">
        <v>43760.46</v>
      </c>
      <c r="L110" s="19">
        <v>332.58</v>
      </c>
      <c r="M110" s="19">
        <v>0</v>
      </c>
      <c r="N110" s="19">
        <v>0</v>
      </c>
      <c r="O110" s="19">
        <v>0</v>
      </c>
      <c r="P110" s="19">
        <v>332.58</v>
      </c>
      <c r="Q110" s="19">
        <v>0</v>
      </c>
      <c r="R110" s="19">
        <v>0</v>
      </c>
      <c r="S110" s="19">
        <v>43427.88</v>
      </c>
      <c r="T110" s="19">
        <v>0</v>
      </c>
      <c r="U110" s="19">
        <v>368.32</v>
      </c>
      <c r="V110" s="19">
        <v>0</v>
      </c>
      <c r="W110" s="19">
        <v>0</v>
      </c>
      <c r="X110" s="19">
        <v>368.32</v>
      </c>
      <c r="Y110" s="19">
        <v>0</v>
      </c>
      <c r="Z110" s="19">
        <v>0</v>
      </c>
      <c r="AA110" s="19">
        <v>0</v>
      </c>
      <c r="AB110" s="19">
        <v>65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90.3</v>
      </c>
      <c r="AI110" s="19">
        <v>76.87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9.9000000000000005E-2</v>
      </c>
      <c r="AR110" s="19">
        <v>0</v>
      </c>
      <c r="AS110" s="19">
        <v>0</v>
      </c>
      <c r="AT110" s="19">
        <v>0</v>
      </c>
      <c r="AU110" s="19">
        <f t="shared" si="1"/>
        <v>933.16899999999987</v>
      </c>
      <c r="AV110" s="19">
        <v>0</v>
      </c>
      <c r="AW110" s="19">
        <v>0</v>
      </c>
      <c r="AX110" s="20">
        <v>88</v>
      </c>
      <c r="AY110" s="20">
        <v>360</v>
      </c>
      <c r="AZ110" s="19">
        <v>251221.52</v>
      </c>
      <c r="BA110" s="19">
        <v>79200</v>
      </c>
      <c r="BB110" s="21">
        <v>90</v>
      </c>
      <c r="BC110" s="21">
        <v>49.349863636363601</v>
      </c>
      <c r="BD110" s="21">
        <v>10.1</v>
      </c>
      <c r="BE110" s="21"/>
      <c r="BF110" s="17" t="s">
        <v>75</v>
      </c>
      <c r="BG110" s="14"/>
      <c r="BH110" s="17" t="s">
        <v>84</v>
      </c>
      <c r="BI110" s="17" t="s">
        <v>85</v>
      </c>
      <c r="BJ110" s="17"/>
      <c r="BK110" s="17" t="s">
        <v>78</v>
      </c>
      <c r="BL110" s="15" t="s">
        <v>79</v>
      </c>
      <c r="BM110" s="21">
        <v>337993.24042043998</v>
      </c>
      <c r="BN110" s="15" t="s">
        <v>80</v>
      </c>
      <c r="BO110" s="21"/>
      <c r="BP110" s="22">
        <v>36822</v>
      </c>
      <c r="BQ110" s="22">
        <v>47756</v>
      </c>
      <c r="BR110" s="21">
        <v>0</v>
      </c>
      <c r="BS110" s="21">
        <v>65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45047</v>
      </c>
      <c r="E111" s="8" t="s">
        <v>223</v>
      </c>
      <c r="F111" s="9">
        <v>0</v>
      </c>
      <c r="G111" s="9">
        <v>0</v>
      </c>
      <c r="H111" s="10">
        <v>49751.9</v>
      </c>
      <c r="I111" s="10">
        <v>0</v>
      </c>
      <c r="J111" s="10">
        <v>0</v>
      </c>
      <c r="K111" s="10">
        <v>49751.9</v>
      </c>
      <c r="L111" s="10">
        <v>369.77</v>
      </c>
      <c r="M111" s="10">
        <v>0</v>
      </c>
      <c r="N111" s="10">
        <v>0</v>
      </c>
      <c r="O111" s="10">
        <v>0</v>
      </c>
      <c r="P111" s="10">
        <v>369.77</v>
      </c>
      <c r="Q111" s="10">
        <v>0</v>
      </c>
      <c r="R111" s="10">
        <v>0</v>
      </c>
      <c r="S111" s="10">
        <v>49382.13</v>
      </c>
      <c r="T111" s="10">
        <v>0</v>
      </c>
      <c r="U111" s="10">
        <v>422.89</v>
      </c>
      <c r="V111" s="10">
        <v>0</v>
      </c>
      <c r="W111" s="10">
        <v>0</v>
      </c>
      <c r="X111" s="10">
        <v>422.89</v>
      </c>
      <c r="Y111" s="10">
        <v>0</v>
      </c>
      <c r="Z111" s="10">
        <v>0</v>
      </c>
      <c r="AA111" s="10">
        <v>0</v>
      </c>
      <c r="AB111" s="10">
        <v>65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101.22</v>
      </c>
      <c r="AI111" s="10">
        <v>88.5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0.09</v>
      </c>
      <c r="AR111" s="10">
        <v>0</v>
      </c>
      <c r="AS111" s="10">
        <v>0</v>
      </c>
      <c r="AT111" s="10">
        <v>0</v>
      </c>
      <c r="AU111" s="10">
        <f t="shared" si="1"/>
        <v>1047.47</v>
      </c>
      <c r="AV111" s="10">
        <v>0</v>
      </c>
      <c r="AW111" s="10">
        <v>0</v>
      </c>
      <c r="AX111" s="11">
        <v>90</v>
      </c>
      <c r="AY111" s="11">
        <v>360</v>
      </c>
      <c r="AZ111" s="10">
        <v>301366.40000000002</v>
      </c>
      <c r="BA111" s="10">
        <v>88825</v>
      </c>
      <c r="BB111" s="12">
        <v>85</v>
      </c>
      <c r="BC111" s="12">
        <v>47.255626794258397</v>
      </c>
      <c r="BD111" s="12">
        <v>10.199999999999999</v>
      </c>
      <c r="BE111" s="12"/>
      <c r="BF111" s="8" t="s">
        <v>75</v>
      </c>
      <c r="BG111" s="5"/>
      <c r="BH111" s="8" t="s">
        <v>93</v>
      </c>
      <c r="BI111" s="8" t="s">
        <v>187</v>
      </c>
      <c r="BJ111" s="8"/>
      <c r="BK111" s="8" t="s">
        <v>78</v>
      </c>
      <c r="BL111" s="6" t="s">
        <v>79</v>
      </c>
      <c r="BM111" s="12">
        <v>384334.35243819002</v>
      </c>
      <c r="BN111" s="6" t="s">
        <v>80</v>
      </c>
      <c r="BO111" s="12"/>
      <c r="BP111" s="13">
        <v>36860</v>
      </c>
      <c r="BQ111" s="13">
        <v>47788</v>
      </c>
      <c r="BR111" s="12">
        <v>0</v>
      </c>
      <c r="BS111" s="12">
        <v>65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45047</v>
      </c>
      <c r="E112" s="17" t="s">
        <v>224</v>
      </c>
      <c r="F112" s="18">
        <v>24</v>
      </c>
      <c r="G112" s="18">
        <v>23</v>
      </c>
      <c r="H112" s="19">
        <v>45310.98</v>
      </c>
      <c r="I112" s="19">
        <v>6842.1</v>
      </c>
      <c r="J112" s="19">
        <v>0</v>
      </c>
      <c r="K112" s="19">
        <v>52153.08</v>
      </c>
      <c r="L112" s="19">
        <v>328.77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52153.08</v>
      </c>
      <c r="T112" s="19">
        <v>9577.83</v>
      </c>
      <c r="U112" s="19">
        <v>385.14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9962.9699999999993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7170.87</v>
      </c>
      <c r="AW112" s="19">
        <v>9962.9699999999993</v>
      </c>
      <c r="AX112" s="20">
        <v>90</v>
      </c>
      <c r="AY112" s="20">
        <v>360</v>
      </c>
      <c r="AZ112" s="19">
        <v>302126.74</v>
      </c>
      <c r="BA112" s="19">
        <v>80000</v>
      </c>
      <c r="BB112" s="21">
        <v>76.56</v>
      </c>
      <c r="BC112" s="21">
        <v>49.910497560000003</v>
      </c>
      <c r="BD112" s="21">
        <v>10.199999999999999</v>
      </c>
      <c r="BE112" s="21"/>
      <c r="BF112" s="17" t="s">
        <v>75</v>
      </c>
      <c r="BG112" s="14"/>
      <c r="BH112" s="17" t="s">
        <v>93</v>
      </c>
      <c r="BI112" s="17" t="s">
        <v>198</v>
      </c>
      <c r="BJ112" s="17"/>
      <c r="BK112" s="17" t="s">
        <v>91</v>
      </c>
      <c r="BL112" s="15" t="s">
        <v>79</v>
      </c>
      <c r="BM112" s="21">
        <v>405900.27666804002</v>
      </c>
      <c r="BN112" s="15" t="s">
        <v>80</v>
      </c>
      <c r="BO112" s="21"/>
      <c r="BP112" s="22">
        <v>36867</v>
      </c>
      <c r="BQ112" s="22">
        <v>47817</v>
      </c>
      <c r="BR112" s="21">
        <v>6610.86</v>
      </c>
      <c r="BS112" s="21">
        <v>65</v>
      </c>
      <c r="BT112" s="21">
        <v>29.06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45047</v>
      </c>
      <c r="E113" s="8" t="s">
        <v>225</v>
      </c>
      <c r="F113" s="9">
        <v>4</v>
      </c>
      <c r="G113" s="9">
        <v>5</v>
      </c>
      <c r="H113" s="10">
        <v>50015.94</v>
      </c>
      <c r="I113" s="10">
        <v>1699.19</v>
      </c>
      <c r="J113" s="10">
        <v>0</v>
      </c>
      <c r="K113" s="10">
        <v>51715.13</v>
      </c>
      <c r="L113" s="10">
        <v>367.52</v>
      </c>
      <c r="M113" s="10">
        <v>0</v>
      </c>
      <c r="N113" s="10">
        <v>0</v>
      </c>
      <c r="O113" s="10">
        <v>615.09</v>
      </c>
      <c r="P113" s="10">
        <v>0</v>
      </c>
      <c r="Q113" s="10">
        <v>0</v>
      </c>
      <c r="R113" s="10">
        <v>0</v>
      </c>
      <c r="S113" s="10">
        <v>51100.04</v>
      </c>
      <c r="T113" s="10">
        <v>1731.26</v>
      </c>
      <c r="U113" s="10">
        <v>425.14</v>
      </c>
      <c r="V113" s="10">
        <v>0</v>
      </c>
      <c r="W113" s="10">
        <v>437.37</v>
      </c>
      <c r="X113" s="10">
        <v>0</v>
      </c>
      <c r="Y113" s="10">
        <v>0</v>
      </c>
      <c r="Z113" s="10">
        <v>0</v>
      </c>
      <c r="AA113" s="10">
        <v>1719.03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65</v>
      </c>
      <c r="AK113" s="10">
        <v>0</v>
      </c>
      <c r="AL113" s="10">
        <v>0</v>
      </c>
      <c r="AM113" s="10">
        <v>52.45</v>
      </c>
      <c r="AN113" s="10">
        <v>0</v>
      </c>
      <c r="AO113" s="10">
        <v>101.22</v>
      </c>
      <c r="AP113" s="10">
        <v>87.63</v>
      </c>
      <c r="AQ113" s="10">
        <v>4.0000000000000001E-3</v>
      </c>
      <c r="AR113" s="10">
        <v>0</v>
      </c>
      <c r="AS113" s="10">
        <v>0</v>
      </c>
      <c r="AT113" s="10">
        <v>0</v>
      </c>
      <c r="AU113" s="10">
        <f t="shared" si="1"/>
        <v>1358.7640000000001</v>
      </c>
      <c r="AV113" s="10">
        <v>1451.62</v>
      </c>
      <c r="AW113" s="10">
        <v>1719.03</v>
      </c>
      <c r="AX113" s="11">
        <v>91</v>
      </c>
      <c r="AY113" s="11">
        <v>360</v>
      </c>
      <c r="AZ113" s="10">
        <v>407403</v>
      </c>
      <c r="BA113" s="10">
        <v>88825</v>
      </c>
      <c r="BB113" s="12">
        <v>63.21</v>
      </c>
      <c r="BC113" s="12">
        <v>36.364013829439898</v>
      </c>
      <c r="BD113" s="12">
        <v>10.199999999999999</v>
      </c>
      <c r="BE113" s="12"/>
      <c r="BF113" s="8" t="s">
        <v>75</v>
      </c>
      <c r="BG113" s="5"/>
      <c r="BH113" s="8" t="s">
        <v>93</v>
      </c>
      <c r="BI113" s="8" t="s">
        <v>187</v>
      </c>
      <c r="BJ113" s="8"/>
      <c r="BK113" s="8" t="s">
        <v>82</v>
      </c>
      <c r="BL113" s="6" t="s">
        <v>79</v>
      </c>
      <c r="BM113" s="12">
        <v>397704.61061451997</v>
      </c>
      <c r="BN113" s="6" t="s">
        <v>80</v>
      </c>
      <c r="BO113" s="12"/>
      <c r="BP113" s="13">
        <v>36880</v>
      </c>
      <c r="BQ113" s="13">
        <v>47817</v>
      </c>
      <c r="BR113" s="12">
        <v>1112.3900000000001</v>
      </c>
      <c r="BS113" s="12">
        <v>65</v>
      </c>
      <c r="BT113" s="12">
        <v>28.98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45047</v>
      </c>
      <c r="E114" s="17" t="s">
        <v>226</v>
      </c>
      <c r="F114" s="18">
        <v>170</v>
      </c>
      <c r="G114" s="18">
        <v>169</v>
      </c>
      <c r="H114" s="19">
        <v>40914.080000000002</v>
      </c>
      <c r="I114" s="19">
        <v>25076.63</v>
      </c>
      <c r="J114" s="19">
        <v>0</v>
      </c>
      <c r="K114" s="19">
        <v>65990.710000000006</v>
      </c>
      <c r="L114" s="19">
        <v>278.66000000000003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65990.710000000006</v>
      </c>
      <c r="T114" s="19">
        <v>79705.13</v>
      </c>
      <c r="U114" s="19">
        <v>344.36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80049.490000000005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25355.29</v>
      </c>
      <c r="AW114" s="19">
        <v>80049.490000000005</v>
      </c>
      <c r="AX114" s="20">
        <v>94</v>
      </c>
      <c r="AY114" s="20">
        <v>360</v>
      </c>
      <c r="AZ114" s="19">
        <v>259604.22</v>
      </c>
      <c r="BA114" s="19">
        <v>70400</v>
      </c>
      <c r="BB114" s="21">
        <v>80</v>
      </c>
      <c r="BC114" s="21">
        <v>74.989443181818203</v>
      </c>
      <c r="BD114" s="21">
        <v>10.1</v>
      </c>
      <c r="BE114" s="21"/>
      <c r="BF114" s="17" t="s">
        <v>75</v>
      </c>
      <c r="BG114" s="14"/>
      <c r="BH114" s="17" t="s">
        <v>106</v>
      </c>
      <c r="BI114" s="17" t="s">
        <v>133</v>
      </c>
      <c r="BJ114" s="17"/>
      <c r="BK114" s="17" t="s">
        <v>91</v>
      </c>
      <c r="BL114" s="15" t="s">
        <v>79</v>
      </c>
      <c r="BM114" s="21">
        <v>513596.65520272998</v>
      </c>
      <c r="BN114" s="15" t="s">
        <v>80</v>
      </c>
      <c r="BO114" s="21"/>
      <c r="BP114" s="22">
        <v>36984</v>
      </c>
      <c r="BQ114" s="22">
        <v>47939</v>
      </c>
      <c r="BR114" s="21">
        <v>51398.43</v>
      </c>
      <c r="BS114" s="21">
        <v>100</v>
      </c>
      <c r="BT114" s="21">
        <v>30.32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45047</v>
      </c>
      <c r="E115" s="8" t="s">
        <v>227</v>
      </c>
      <c r="F115" s="9">
        <v>1</v>
      </c>
      <c r="G115" s="9">
        <v>0</v>
      </c>
      <c r="H115" s="10">
        <v>14643.63</v>
      </c>
      <c r="I115" s="10">
        <v>0</v>
      </c>
      <c r="J115" s="10">
        <v>0</v>
      </c>
      <c r="K115" s="10">
        <v>14643.63</v>
      </c>
      <c r="L115" s="10">
        <v>669.96</v>
      </c>
      <c r="M115" s="10">
        <v>0</v>
      </c>
      <c r="N115" s="10">
        <v>0</v>
      </c>
      <c r="O115" s="10">
        <v>0</v>
      </c>
      <c r="P115" s="10">
        <v>0</v>
      </c>
      <c r="Q115" s="10">
        <v>208.6</v>
      </c>
      <c r="R115" s="10">
        <v>0</v>
      </c>
      <c r="S115" s="10">
        <v>14435.03</v>
      </c>
      <c r="T115" s="10">
        <v>0</v>
      </c>
      <c r="U115" s="10">
        <v>122.7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122.7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0.06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208.464417</v>
      </c>
      <c r="AT115" s="10">
        <v>0</v>
      </c>
      <c r="AU115" s="10">
        <f t="shared" si="1"/>
        <v>0.19558299999999917</v>
      </c>
      <c r="AV115" s="10">
        <v>669.96</v>
      </c>
      <c r="AW115" s="10">
        <v>122.7</v>
      </c>
      <c r="AX115" s="11">
        <v>51</v>
      </c>
      <c r="AY115" s="11">
        <v>360</v>
      </c>
      <c r="AZ115" s="10">
        <v>311932.28999999998</v>
      </c>
      <c r="BA115" s="10">
        <v>88825</v>
      </c>
      <c r="BB115" s="12">
        <v>85</v>
      </c>
      <c r="BC115" s="12">
        <v>13.813425837320599</v>
      </c>
      <c r="BD115" s="12">
        <v>10.199999999999999</v>
      </c>
      <c r="BE115" s="12"/>
      <c r="BF115" s="8" t="s">
        <v>75</v>
      </c>
      <c r="BG115" s="5"/>
      <c r="BH115" s="8" t="s">
        <v>89</v>
      </c>
      <c r="BI115" s="8" t="s">
        <v>119</v>
      </c>
      <c r="BJ115" s="8"/>
      <c r="BK115" s="8" t="s">
        <v>82</v>
      </c>
      <c r="BL115" s="6" t="s">
        <v>79</v>
      </c>
      <c r="BM115" s="12">
        <v>112345.86089089001</v>
      </c>
      <c r="BN115" s="6" t="s">
        <v>80</v>
      </c>
      <c r="BO115" s="12"/>
      <c r="BP115" s="13">
        <v>37062</v>
      </c>
      <c r="BQ115" s="13">
        <v>48000</v>
      </c>
      <c r="BR115" s="12">
        <v>299.05</v>
      </c>
      <c r="BS115" s="12">
        <v>100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45047</v>
      </c>
      <c r="E116" s="17" t="s">
        <v>228</v>
      </c>
      <c r="F116" s="18">
        <v>56</v>
      </c>
      <c r="G116" s="18">
        <v>55</v>
      </c>
      <c r="H116" s="19">
        <v>43812.35</v>
      </c>
      <c r="I116" s="19">
        <v>14575.01</v>
      </c>
      <c r="J116" s="19">
        <v>0</v>
      </c>
      <c r="K116" s="19">
        <v>58387.360000000001</v>
      </c>
      <c r="L116" s="19">
        <v>332.15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58387.360000000001</v>
      </c>
      <c r="T116" s="19">
        <v>23768.58</v>
      </c>
      <c r="U116" s="19">
        <v>368.75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24137.33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14907.16</v>
      </c>
      <c r="AW116" s="19">
        <v>24137.33</v>
      </c>
      <c r="AX116" s="20">
        <v>97</v>
      </c>
      <c r="AY116" s="20">
        <v>360</v>
      </c>
      <c r="AZ116" s="19">
        <v>263155.02</v>
      </c>
      <c r="BA116" s="19">
        <v>79200</v>
      </c>
      <c r="BB116" s="21">
        <v>90</v>
      </c>
      <c r="BC116" s="21">
        <v>66.349272727272705</v>
      </c>
      <c r="BD116" s="21">
        <v>10.1</v>
      </c>
      <c r="BE116" s="21"/>
      <c r="BF116" s="17" t="s">
        <v>75</v>
      </c>
      <c r="BG116" s="14"/>
      <c r="BH116" s="17" t="s">
        <v>106</v>
      </c>
      <c r="BI116" s="17" t="s">
        <v>133</v>
      </c>
      <c r="BJ116" s="17"/>
      <c r="BK116" s="17" t="s">
        <v>91</v>
      </c>
      <c r="BL116" s="15" t="s">
        <v>79</v>
      </c>
      <c r="BM116" s="21">
        <v>454420.82381168002</v>
      </c>
      <c r="BN116" s="15" t="s">
        <v>80</v>
      </c>
      <c r="BO116" s="21"/>
      <c r="BP116" s="22">
        <v>37082</v>
      </c>
      <c r="BQ116" s="22">
        <v>48029</v>
      </c>
      <c r="BR116" s="21">
        <v>18209.32</v>
      </c>
      <c r="BS116" s="21">
        <v>100</v>
      </c>
      <c r="BT116" s="21">
        <v>29.91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45047</v>
      </c>
      <c r="E117" s="8" t="s">
        <v>229</v>
      </c>
      <c r="F117" s="9">
        <v>3</v>
      </c>
      <c r="G117" s="9">
        <v>3</v>
      </c>
      <c r="H117" s="10">
        <v>58794.32</v>
      </c>
      <c r="I117" s="10">
        <v>688.2</v>
      </c>
      <c r="J117" s="10">
        <v>0</v>
      </c>
      <c r="K117" s="10">
        <v>59482.52</v>
      </c>
      <c r="L117" s="10">
        <v>339.54</v>
      </c>
      <c r="M117" s="10">
        <v>0</v>
      </c>
      <c r="N117" s="10">
        <v>0</v>
      </c>
      <c r="O117" s="10">
        <v>304.94</v>
      </c>
      <c r="P117" s="10">
        <v>0</v>
      </c>
      <c r="Q117" s="10">
        <v>0</v>
      </c>
      <c r="R117" s="10">
        <v>0</v>
      </c>
      <c r="S117" s="10">
        <v>59177.58</v>
      </c>
      <c r="T117" s="10">
        <v>1008.06</v>
      </c>
      <c r="U117" s="10">
        <v>499.75</v>
      </c>
      <c r="V117" s="10">
        <v>0</v>
      </c>
      <c r="W117" s="10">
        <v>505.45</v>
      </c>
      <c r="X117" s="10">
        <v>0</v>
      </c>
      <c r="Y117" s="10">
        <v>0</v>
      </c>
      <c r="Z117" s="10">
        <v>0</v>
      </c>
      <c r="AA117" s="10">
        <v>1002.36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100</v>
      </c>
      <c r="AK117" s="10">
        <v>0</v>
      </c>
      <c r="AL117" s="10">
        <v>0</v>
      </c>
      <c r="AM117" s="10">
        <v>30.27</v>
      </c>
      <c r="AN117" s="10">
        <v>0</v>
      </c>
      <c r="AO117" s="10">
        <v>111.9</v>
      </c>
      <c r="AP117" s="10">
        <v>78.27</v>
      </c>
      <c r="AQ117" s="10">
        <v>1E-3</v>
      </c>
      <c r="AR117" s="10">
        <v>0</v>
      </c>
      <c r="AS117" s="10">
        <v>0</v>
      </c>
      <c r="AT117" s="10">
        <v>0</v>
      </c>
      <c r="AU117" s="10">
        <f t="shared" si="1"/>
        <v>1130.8309999999999</v>
      </c>
      <c r="AV117" s="10">
        <v>722.8</v>
      </c>
      <c r="AW117" s="10">
        <v>1002.36</v>
      </c>
      <c r="AX117" s="11">
        <v>105</v>
      </c>
      <c r="AY117" s="11">
        <v>360</v>
      </c>
      <c r="AZ117" s="10">
        <v>322446.77</v>
      </c>
      <c r="BA117" s="10">
        <v>94050</v>
      </c>
      <c r="BB117" s="12">
        <v>90</v>
      </c>
      <c r="BC117" s="12">
        <v>56.629263157894698</v>
      </c>
      <c r="BD117" s="12">
        <v>10.199999999999999</v>
      </c>
      <c r="BE117" s="12"/>
      <c r="BF117" s="8" t="s">
        <v>75</v>
      </c>
      <c r="BG117" s="5"/>
      <c r="BH117" s="8" t="s">
        <v>106</v>
      </c>
      <c r="BI117" s="8" t="s">
        <v>133</v>
      </c>
      <c r="BJ117" s="8"/>
      <c r="BK117" s="8" t="s">
        <v>82</v>
      </c>
      <c r="BL117" s="6" t="s">
        <v>79</v>
      </c>
      <c r="BM117" s="12">
        <v>460570.99781153997</v>
      </c>
      <c r="BN117" s="6" t="s">
        <v>80</v>
      </c>
      <c r="BO117" s="12"/>
      <c r="BP117" s="13">
        <v>37323</v>
      </c>
      <c r="BQ117" s="13">
        <v>48273</v>
      </c>
      <c r="BR117" s="12">
        <v>640.88</v>
      </c>
      <c r="BS117" s="12">
        <v>100</v>
      </c>
      <c r="BT117" s="12">
        <v>30.27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45047</v>
      </c>
      <c r="E118" s="17" t="s">
        <v>230</v>
      </c>
      <c r="F118" s="18">
        <v>66</v>
      </c>
      <c r="G118" s="18">
        <v>65</v>
      </c>
      <c r="H118" s="19">
        <v>21158.82</v>
      </c>
      <c r="I118" s="19">
        <v>19348.599999999999</v>
      </c>
      <c r="J118" s="19">
        <v>0</v>
      </c>
      <c r="K118" s="19">
        <v>40507.42</v>
      </c>
      <c r="L118" s="19">
        <v>388.4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40507.42</v>
      </c>
      <c r="T118" s="19">
        <v>16937.14</v>
      </c>
      <c r="U118" s="19">
        <v>176.32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17113.46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19737</v>
      </c>
      <c r="AW118" s="19">
        <v>17113.46</v>
      </c>
      <c r="AX118" s="20">
        <v>44</v>
      </c>
      <c r="AY118" s="20">
        <v>360</v>
      </c>
      <c r="AZ118" s="19">
        <v>218346.13</v>
      </c>
      <c r="BA118" s="19">
        <v>64350</v>
      </c>
      <c r="BB118" s="21">
        <v>90</v>
      </c>
      <c r="BC118" s="21">
        <v>56.6537342657343</v>
      </c>
      <c r="BD118" s="21">
        <v>10</v>
      </c>
      <c r="BE118" s="21"/>
      <c r="BF118" s="17" t="s">
        <v>75</v>
      </c>
      <c r="BG118" s="14"/>
      <c r="BH118" s="17" t="s">
        <v>231</v>
      </c>
      <c r="BI118" s="17" t="s">
        <v>232</v>
      </c>
      <c r="BJ118" s="17" t="s">
        <v>233</v>
      </c>
      <c r="BK118" s="17" t="s">
        <v>91</v>
      </c>
      <c r="BL118" s="15" t="s">
        <v>79</v>
      </c>
      <c r="BM118" s="21">
        <v>315263.70034346002</v>
      </c>
      <c r="BN118" s="15" t="s">
        <v>80</v>
      </c>
      <c r="BO118" s="21"/>
      <c r="BP118" s="22">
        <v>37245</v>
      </c>
      <c r="BQ118" s="22">
        <v>48182</v>
      </c>
      <c r="BR118" s="21">
        <v>18918.86</v>
      </c>
      <c r="BS118" s="21">
        <v>90</v>
      </c>
      <c r="BT118" s="21">
        <v>53.4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45047</v>
      </c>
      <c r="E119" s="8" t="s">
        <v>234</v>
      </c>
      <c r="F119" s="9">
        <v>81</v>
      </c>
      <c r="G119" s="9">
        <v>80</v>
      </c>
      <c r="H119" s="10">
        <v>39175.93</v>
      </c>
      <c r="I119" s="10">
        <v>13871</v>
      </c>
      <c r="J119" s="10">
        <v>0</v>
      </c>
      <c r="K119" s="10">
        <v>53046.93</v>
      </c>
      <c r="L119" s="10">
        <v>238.25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53046.93</v>
      </c>
      <c r="T119" s="10">
        <v>31306.61</v>
      </c>
      <c r="U119" s="10">
        <v>326.47000000000003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31633.08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14109.25</v>
      </c>
      <c r="AW119" s="10">
        <v>31633.08</v>
      </c>
      <c r="AX119" s="11">
        <v>102</v>
      </c>
      <c r="AY119" s="11">
        <v>360</v>
      </c>
      <c r="AZ119" s="10">
        <v>218346.13</v>
      </c>
      <c r="BA119" s="10">
        <v>64350</v>
      </c>
      <c r="BB119" s="12">
        <v>90</v>
      </c>
      <c r="BC119" s="12">
        <v>74.191510489510506</v>
      </c>
      <c r="BD119" s="12">
        <v>10</v>
      </c>
      <c r="BE119" s="12"/>
      <c r="BF119" s="8" t="s">
        <v>75</v>
      </c>
      <c r="BG119" s="5"/>
      <c r="BH119" s="8" t="s">
        <v>231</v>
      </c>
      <c r="BI119" s="8" t="s">
        <v>232</v>
      </c>
      <c r="BJ119" s="8" t="s">
        <v>233</v>
      </c>
      <c r="BK119" s="8" t="s">
        <v>91</v>
      </c>
      <c r="BL119" s="6" t="s">
        <v>79</v>
      </c>
      <c r="BM119" s="12">
        <v>412856.98876058997</v>
      </c>
      <c r="BN119" s="6" t="s">
        <v>80</v>
      </c>
      <c r="BO119" s="12"/>
      <c r="BP119" s="13">
        <v>37245</v>
      </c>
      <c r="BQ119" s="13">
        <v>48182</v>
      </c>
      <c r="BR119" s="12">
        <v>23739.05</v>
      </c>
      <c r="BS119" s="12">
        <v>90</v>
      </c>
      <c r="BT119" s="12">
        <v>53.4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45047</v>
      </c>
      <c r="E120" s="17" t="s">
        <v>235</v>
      </c>
      <c r="F120" s="18">
        <v>144</v>
      </c>
      <c r="G120" s="18">
        <v>143</v>
      </c>
      <c r="H120" s="19">
        <v>58139.42</v>
      </c>
      <c r="I120" s="19">
        <v>28497.8</v>
      </c>
      <c r="J120" s="19">
        <v>0</v>
      </c>
      <c r="K120" s="19">
        <v>86637.22</v>
      </c>
      <c r="L120" s="19">
        <v>345.1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86637.22</v>
      </c>
      <c r="T120" s="19">
        <v>91520.51</v>
      </c>
      <c r="U120" s="19">
        <v>494.19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92014.7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28842.9</v>
      </c>
      <c r="AW120" s="19">
        <v>92014.7</v>
      </c>
      <c r="AX120" s="20">
        <v>103</v>
      </c>
      <c r="AY120" s="20">
        <v>360</v>
      </c>
      <c r="AZ120" s="19">
        <v>319554.42</v>
      </c>
      <c r="BA120" s="19">
        <v>94050</v>
      </c>
      <c r="BB120" s="21">
        <v>90</v>
      </c>
      <c r="BC120" s="21">
        <v>82.906430622009594</v>
      </c>
      <c r="BD120" s="21">
        <v>10.199999999999999</v>
      </c>
      <c r="BE120" s="21"/>
      <c r="BF120" s="17" t="s">
        <v>75</v>
      </c>
      <c r="BG120" s="14"/>
      <c r="BH120" s="17" t="s">
        <v>236</v>
      </c>
      <c r="BI120" s="17" t="s">
        <v>237</v>
      </c>
      <c r="BJ120" s="17"/>
      <c r="BK120" s="17" t="s">
        <v>91</v>
      </c>
      <c r="BL120" s="15" t="s">
        <v>79</v>
      </c>
      <c r="BM120" s="21">
        <v>674285.61396085995</v>
      </c>
      <c r="BN120" s="15" t="s">
        <v>80</v>
      </c>
      <c r="BO120" s="21"/>
      <c r="BP120" s="22">
        <v>37265</v>
      </c>
      <c r="BQ120" s="22">
        <v>48214</v>
      </c>
      <c r="BR120" s="21">
        <v>47805.75</v>
      </c>
      <c r="BS120" s="21">
        <v>100</v>
      </c>
      <c r="BT120" s="21">
        <v>30.54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45047</v>
      </c>
      <c r="E121" s="8" t="s">
        <v>238</v>
      </c>
      <c r="F121" s="9">
        <v>208</v>
      </c>
      <c r="G121" s="9">
        <v>207</v>
      </c>
      <c r="H121" s="10">
        <v>48732.68</v>
      </c>
      <c r="I121" s="10">
        <v>28448.14</v>
      </c>
      <c r="J121" s="10">
        <v>0</v>
      </c>
      <c r="K121" s="10">
        <v>77180.820000000007</v>
      </c>
      <c r="L121" s="10">
        <v>290.73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77180.820000000007</v>
      </c>
      <c r="T121" s="10">
        <v>116637.35</v>
      </c>
      <c r="U121" s="10">
        <v>410.17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117047.52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28738.87</v>
      </c>
      <c r="AW121" s="10">
        <v>117047.52</v>
      </c>
      <c r="AX121" s="11">
        <v>104</v>
      </c>
      <c r="AY121" s="11">
        <v>360</v>
      </c>
      <c r="AZ121" s="10">
        <v>269115.34999999998</v>
      </c>
      <c r="BA121" s="10">
        <v>79200</v>
      </c>
      <c r="BB121" s="12">
        <v>90</v>
      </c>
      <c r="BC121" s="12">
        <v>87.705477272727293</v>
      </c>
      <c r="BD121" s="12">
        <v>10.1</v>
      </c>
      <c r="BE121" s="12"/>
      <c r="BF121" s="8" t="s">
        <v>75</v>
      </c>
      <c r="BG121" s="5"/>
      <c r="BH121" s="8" t="s">
        <v>84</v>
      </c>
      <c r="BI121" s="8" t="s">
        <v>116</v>
      </c>
      <c r="BJ121" s="8"/>
      <c r="BK121" s="8" t="s">
        <v>91</v>
      </c>
      <c r="BL121" s="6" t="s">
        <v>79</v>
      </c>
      <c r="BM121" s="12">
        <v>600687.74828765995</v>
      </c>
      <c r="BN121" s="6" t="s">
        <v>80</v>
      </c>
      <c r="BO121" s="12"/>
      <c r="BP121" s="13">
        <v>37278</v>
      </c>
      <c r="BQ121" s="13">
        <v>48214</v>
      </c>
      <c r="BR121" s="12">
        <v>61753.01</v>
      </c>
      <c r="BS121" s="12">
        <v>100</v>
      </c>
      <c r="BT121" s="12">
        <v>30.52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45047</v>
      </c>
      <c r="E122" s="17" t="s">
        <v>239</v>
      </c>
      <c r="F122" s="18">
        <v>1</v>
      </c>
      <c r="G122" s="18">
        <v>1</v>
      </c>
      <c r="H122" s="19">
        <v>54245.71</v>
      </c>
      <c r="I122" s="19">
        <v>66.53</v>
      </c>
      <c r="J122" s="19">
        <v>0</v>
      </c>
      <c r="K122" s="19">
        <v>54312.24</v>
      </c>
      <c r="L122" s="19">
        <v>378.2</v>
      </c>
      <c r="M122" s="19">
        <v>0</v>
      </c>
      <c r="N122" s="19">
        <v>0</v>
      </c>
      <c r="O122" s="19">
        <v>66.53</v>
      </c>
      <c r="P122" s="19">
        <v>283.06</v>
      </c>
      <c r="Q122" s="19">
        <v>0</v>
      </c>
      <c r="R122" s="19">
        <v>0</v>
      </c>
      <c r="S122" s="19">
        <v>53962.65</v>
      </c>
      <c r="T122" s="19">
        <v>0</v>
      </c>
      <c r="U122" s="19">
        <v>461.09</v>
      </c>
      <c r="V122" s="19">
        <v>0</v>
      </c>
      <c r="W122" s="19">
        <v>0</v>
      </c>
      <c r="X122" s="19">
        <v>461.09</v>
      </c>
      <c r="Y122" s="19">
        <v>0</v>
      </c>
      <c r="Z122" s="19">
        <v>0</v>
      </c>
      <c r="AA122" s="19">
        <v>0</v>
      </c>
      <c r="AB122" s="19">
        <v>100</v>
      </c>
      <c r="AC122" s="19">
        <v>0</v>
      </c>
      <c r="AD122" s="19">
        <v>0</v>
      </c>
      <c r="AE122" s="19">
        <v>0</v>
      </c>
      <c r="AF122" s="19">
        <v>30.36</v>
      </c>
      <c r="AG122" s="19">
        <v>0</v>
      </c>
      <c r="AH122" s="19">
        <v>111.9</v>
      </c>
      <c r="AI122" s="19">
        <v>78.33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1E-3</v>
      </c>
      <c r="AR122" s="19">
        <v>0</v>
      </c>
      <c r="AS122" s="19">
        <v>0</v>
      </c>
      <c r="AT122" s="19">
        <v>0</v>
      </c>
      <c r="AU122" s="19">
        <f t="shared" si="1"/>
        <v>1131.271</v>
      </c>
      <c r="AV122" s="19">
        <v>95.14</v>
      </c>
      <c r="AW122" s="19">
        <v>0</v>
      </c>
      <c r="AX122" s="20">
        <v>104</v>
      </c>
      <c r="AY122" s="20">
        <v>360</v>
      </c>
      <c r="AZ122" s="19">
        <v>321315.45</v>
      </c>
      <c r="BA122" s="19">
        <v>94050</v>
      </c>
      <c r="BB122" s="21">
        <v>90</v>
      </c>
      <c r="BC122" s="21">
        <v>51.638899521531101</v>
      </c>
      <c r="BD122" s="21">
        <v>10.199999999999999</v>
      </c>
      <c r="BE122" s="21"/>
      <c r="BF122" s="17" t="s">
        <v>75</v>
      </c>
      <c r="BG122" s="14"/>
      <c r="BH122" s="17" t="s">
        <v>106</v>
      </c>
      <c r="BI122" s="17" t="s">
        <v>133</v>
      </c>
      <c r="BJ122" s="17"/>
      <c r="BK122" s="17" t="s">
        <v>82</v>
      </c>
      <c r="BL122" s="15" t="s">
        <v>79</v>
      </c>
      <c r="BM122" s="21">
        <v>419983.91206695</v>
      </c>
      <c r="BN122" s="15" t="s">
        <v>80</v>
      </c>
      <c r="BO122" s="21"/>
      <c r="BP122" s="22">
        <v>37293</v>
      </c>
      <c r="BQ122" s="22">
        <v>48245</v>
      </c>
      <c r="BR122" s="21">
        <v>0</v>
      </c>
      <c r="BS122" s="21">
        <v>100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45047</v>
      </c>
      <c r="E123" s="8" t="s">
        <v>240</v>
      </c>
      <c r="F123" s="9">
        <v>1</v>
      </c>
      <c r="G123" s="9">
        <v>0</v>
      </c>
      <c r="H123" s="10">
        <v>54583.71</v>
      </c>
      <c r="I123" s="10">
        <v>0</v>
      </c>
      <c r="J123" s="10">
        <v>0</v>
      </c>
      <c r="K123" s="10">
        <v>54583.71</v>
      </c>
      <c r="L123" s="10">
        <v>375.33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54583.71</v>
      </c>
      <c r="T123" s="10">
        <v>0</v>
      </c>
      <c r="U123" s="10">
        <v>463.96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463.96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0.02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1.9272999999999998E-2</v>
      </c>
      <c r="AT123" s="10">
        <v>0</v>
      </c>
      <c r="AU123" s="10">
        <f t="shared" si="1"/>
        <v>7.2700000000000195E-4</v>
      </c>
      <c r="AV123" s="10">
        <v>375.33</v>
      </c>
      <c r="AW123" s="10">
        <v>463.96</v>
      </c>
      <c r="AX123" s="11">
        <v>104</v>
      </c>
      <c r="AY123" s="11">
        <v>360</v>
      </c>
      <c r="AZ123" s="10">
        <v>322234.74</v>
      </c>
      <c r="BA123" s="10">
        <v>94050</v>
      </c>
      <c r="BB123" s="12">
        <v>90</v>
      </c>
      <c r="BC123" s="12">
        <v>52.233215311004798</v>
      </c>
      <c r="BD123" s="12">
        <v>10.199999999999999</v>
      </c>
      <c r="BE123" s="12"/>
      <c r="BF123" s="8" t="s">
        <v>75</v>
      </c>
      <c r="BG123" s="5"/>
      <c r="BH123" s="8" t="s">
        <v>106</v>
      </c>
      <c r="BI123" s="8" t="s">
        <v>133</v>
      </c>
      <c r="BJ123" s="8"/>
      <c r="BK123" s="8" t="s">
        <v>82</v>
      </c>
      <c r="BL123" s="6" t="s">
        <v>79</v>
      </c>
      <c r="BM123" s="12">
        <v>424817.53696172999</v>
      </c>
      <c r="BN123" s="6" t="s">
        <v>80</v>
      </c>
      <c r="BO123" s="12"/>
      <c r="BP123" s="13">
        <v>37301</v>
      </c>
      <c r="BQ123" s="13">
        <v>48245</v>
      </c>
      <c r="BR123" s="12">
        <v>290.24</v>
      </c>
      <c r="BS123" s="12">
        <v>100</v>
      </c>
      <c r="BT123" s="12">
        <v>30.3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45047</v>
      </c>
      <c r="E124" s="17" t="s">
        <v>241</v>
      </c>
      <c r="F124" s="18">
        <v>0</v>
      </c>
      <c r="G124" s="18">
        <v>0</v>
      </c>
      <c r="H124" s="19">
        <v>33590.269999999997</v>
      </c>
      <c r="I124" s="19">
        <v>0</v>
      </c>
      <c r="J124" s="19">
        <v>0</v>
      </c>
      <c r="K124" s="19">
        <v>33590.269999999997</v>
      </c>
      <c r="L124" s="19">
        <v>284.83999999999997</v>
      </c>
      <c r="M124" s="19">
        <v>0</v>
      </c>
      <c r="N124" s="19">
        <v>0</v>
      </c>
      <c r="O124" s="19">
        <v>0</v>
      </c>
      <c r="P124" s="19">
        <v>284.83999999999997</v>
      </c>
      <c r="Q124" s="19">
        <v>4.6500000000000004</v>
      </c>
      <c r="R124" s="19">
        <v>0</v>
      </c>
      <c r="S124" s="19">
        <v>33300.78</v>
      </c>
      <c r="T124" s="19">
        <v>0</v>
      </c>
      <c r="U124" s="19">
        <v>279.88</v>
      </c>
      <c r="V124" s="19">
        <v>0</v>
      </c>
      <c r="W124" s="19">
        <v>0</v>
      </c>
      <c r="X124" s="19">
        <v>279.88</v>
      </c>
      <c r="Y124" s="19">
        <v>0</v>
      </c>
      <c r="Z124" s="19">
        <v>0</v>
      </c>
      <c r="AA124" s="19">
        <v>0</v>
      </c>
      <c r="AB124" s="19">
        <v>90</v>
      </c>
      <c r="AC124" s="19">
        <v>0</v>
      </c>
      <c r="AD124" s="19">
        <v>25</v>
      </c>
      <c r="AE124" s="19">
        <v>0</v>
      </c>
      <c r="AF124" s="19">
        <v>0</v>
      </c>
      <c r="AG124" s="19">
        <v>0</v>
      </c>
      <c r="AH124" s="19">
        <v>79.72</v>
      </c>
      <c r="AI124" s="19">
        <v>45.43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5.7000000000000002E-2</v>
      </c>
      <c r="AR124" s="19">
        <v>0</v>
      </c>
      <c r="AS124" s="19">
        <v>0</v>
      </c>
      <c r="AT124" s="19">
        <v>0</v>
      </c>
      <c r="AU124" s="19">
        <f t="shared" si="1"/>
        <v>809.57699999999988</v>
      </c>
      <c r="AV124" s="19">
        <v>0</v>
      </c>
      <c r="AW124" s="19">
        <v>0</v>
      </c>
      <c r="AX124" s="20">
        <v>105</v>
      </c>
      <c r="AY124" s="20">
        <v>360</v>
      </c>
      <c r="AZ124" s="19">
        <v>220534.03</v>
      </c>
      <c r="BA124" s="19">
        <v>64350</v>
      </c>
      <c r="BB124" s="21">
        <v>90</v>
      </c>
      <c r="BC124" s="21">
        <v>46.5745174825175</v>
      </c>
      <c r="BD124" s="21">
        <v>10</v>
      </c>
      <c r="BE124" s="21"/>
      <c r="BF124" s="17" t="s">
        <v>75</v>
      </c>
      <c r="BG124" s="14"/>
      <c r="BH124" s="17" t="s">
        <v>84</v>
      </c>
      <c r="BI124" s="17" t="s">
        <v>242</v>
      </c>
      <c r="BJ124" s="17" t="s">
        <v>243</v>
      </c>
      <c r="BK124" s="17" t="s">
        <v>78</v>
      </c>
      <c r="BL124" s="15" t="s">
        <v>79</v>
      </c>
      <c r="BM124" s="21">
        <v>259175.40853314</v>
      </c>
      <c r="BN124" s="15" t="s">
        <v>80</v>
      </c>
      <c r="BO124" s="21"/>
      <c r="BP124" s="22">
        <v>37328</v>
      </c>
      <c r="BQ124" s="22">
        <v>48273</v>
      </c>
      <c r="BR124" s="21">
        <v>0</v>
      </c>
      <c r="BS124" s="21">
        <v>90</v>
      </c>
      <c r="BT124" s="21">
        <v>25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45047</v>
      </c>
      <c r="E125" s="8" t="s">
        <v>244</v>
      </c>
      <c r="F125" s="9">
        <v>0</v>
      </c>
      <c r="G125" s="9">
        <v>0</v>
      </c>
      <c r="H125" s="10">
        <v>39630.46</v>
      </c>
      <c r="I125" s="10">
        <v>0</v>
      </c>
      <c r="J125" s="10">
        <v>0</v>
      </c>
      <c r="K125" s="10">
        <v>39630.46</v>
      </c>
      <c r="L125" s="10">
        <v>234.47</v>
      </c>
      <c r="M125" s="10">
        <v>0</v>
      </c>
      <c r="N125" s="10">
        <v>0</v>
      </c>
      <c r="O125" s="10">
        <v>0</v>
      </c>
      <c r="P125" s="10">
        <v>234.47</v>
      </c>
      <c r="Q125" s="10">
        <v>0</v>
      </c>
      <c r="R125" s="10">
        <v>0</v>
      </c>
      <c r="S125" s="10">
        <v>39395.99</v>
      </c>
      <c r="T125" s="10">
        <v>0</v>
      </c>
      <c r="U125" s="10">
        <v>330.25</v>
      </c>
      <c r="V125" s="10">
        <v>0</v>
      </c>
      <c r="W125" s="10">
        <v>0</v>
      </c>
      <c r="X125" s="10">
        <v>330.25</v>
      </c>
      <c r="Y125" s="10">
        <v>0</v>
      </c>
      <c r="Z125" s="10">
        <v>0</v>
      </c>
      <c r="AA125" s="10">
        <v>0</v>
      </c>
      <c r="AB125" s="10">
        <v>90</v>
      </c>
      <c r="AC125" s="10">
        <v>0</v>
      </c>
      <c r="AD125" s="10">
        <v>25</v>
      </c>
      <c r="AE125" s="10">
        <v>0</v>
      </c>
      <c r="AF125" s="10">
        <v>0</v>
      </c>
      <c r="AG125" s="10">
        <v>0</v>
      </c>
      <c r="AH125" s="10">
        <v>79.72</v>
      </c>
      <c r="AI125" s="10">
        <v>45.38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804.82</v>
      </c>
      <c r="AV125" s="10">
        <v>0</v>
      </c>
      <c r="AW125" s="10">
        <v>0</v>
      </c>
      <c r="AX125" s="11">
        <v>105</v>
      </c>
      <c r="AY125" s="11">
        <v>360</v>
      </c>
      <c r="AZ125" s="10">
        <v>220618.76</v>
      </c>
      <c r="BA125" s="10">
        <v>64350</v>
      </c>
      <c r="BB125" s="12">
        <v>90</v>
      </c>
      <c r="BC125" s="12">
        <v>55.099286713286702</v>
      </c>
      <c r="BD125" s="12">
        <v>10</v>
      </c>
      <c r="BE125" s="12"/>
      <c r="BF125" s="8" t="s">
        <v>75</v>
      </c>
      <c r="BG125" s="5"/>
      <c r="BH125" s="8" t="s">
        <v>231</v>
      </c>
      <c r="BI125" s="8" t="s">
        <v>245</v>
      </c>
      <c r="BJ125" s="8" t="s">
        <v>246</v>
      </c>
      <c r="BK125" s="8" t="s">
        <v>78</v>
      </c>
      <c r="BL125" s="6" t="s">
        <v>79</v>
      </c>
      <c r="BM125" s="12">
        <v>306613.59291936998</v>
      </c>
      <c r="BN125" s="6" t="s">
        <v>80</v>
      </c>
      <c r="BO125" s="12"/>
      <c r="BP125" s="13">
        <v>37342</v>
      </c>
      <c r="BQ125" s="13">
        <v>48273</v>
      </c>
      <c r="BR125" s="12">
        <v>0</v>
      </c>
      <c r="BS125" s="12">
        <v>90</v>
      </c>
      <c r="BT125" s="12">
        <v>25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45047</v>
      </c>
      <c r="E126" s="17" t="s">
        <v>247</v>
      </c>
      <c r="F126" s="18">
        <v>0</v>
      </c>
      <c r="G126" s="18">
        <v>0</v>
      </c>
      <c r="H126" s="19">
        <v>38182.15</v>
      </c>
      <c r="I126" s="19">
        <v>0</v>
      </c>
      <c r="J126" s="19">
        <v>0</v>
      </c>
      <c r="K126" s="19">
        <v>38182.15</v>
      </c>
      <c r="L126" s="19">
        <v>246.54</v>
      </c>
      <c r="M126" s="19">
        <v>0</v>
      </c>
      <c r="N126" s="19">
        <v>0</v>
      </c>
      <c r="O126" s="19">
        <v>0</v>
      </c>
      <c r="P126" s="19">
        <v>246.54</v>
      </c>
      <c r="Q126" s="19">
        <v>0</v>
      </c>
      <c r="R126" s="19">
        <v>0</v>
      </c>
      <c r="S126" s="19">
        <v>37935.61</v>
      </c>
      <c r="T126" s="19">
        <v>0</v>
      </c>
      <c r="U126" s="19">
        <v>318.18</v>
      </c>
      <c r="V126" s="19">
        <v>0</v>
      </c>
      <c r="W126" s="19">
        <v>0</v>
      </c>
      <c r="X126" s="19">
        <v>318.18</v>
      </c>
      <c r="Y126" s="19">
        <v>0</v>
      </c>
      <c r="Z126" s="19">
        <v>0</v>
      </c>
      <c r="AA126" s="19">
        <v>0</v>
      </c>
      <c r="AB126" s="19">
        <v>90</v>
      </c>
      <c r="AC126" s="19">
        <v>0</v>
      </c>
      <c r="AD126" s="19">
        <v>25</v>
      </c>
      <c r="AE126" s="19">
        <v>0</v>
      </c>
      <c r="AF126" s="19">
        <v>0</v>
      </c>
      <c r="AG126" s="19">
        <v>0</v>
      </c>
      <c r="AH126" s="19">
        <v>79.72</v>
      </c>
      <c r="AI126" s="19">
        <v>45.13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1.2E-2</v>
      </c>
      <c r="AR126" s="19">
        <v>0</v>
      </c>
      <c r="AS126" s="19">
        <v>0</v>
      </c>
      <c r="AT126" s="19">
        <v>0</v>
      </c>
      <c r="AU126" s="19">
        <f t="shared" si="1"/>
        <v>804.58199999999999</v>
      </c>
      <c r="AV126" s="19">
        <v>0</v>
      </c>
      <c r="AW126" s="19">
        <v>0</v>
      </c>
      <c r="AX126" s="20">
        <v>106</v>
      </c>
      <c r="AY126" s="20">
        <v>360</v>
      </c>
      <c r="AZ126" s="19">
        <v>221761.18</v>
      </c>
      <c r="BA126" s="19">
        <v>64350</v>
      </c>
      <c r="BB126" s="21">
        <v>90</v>
      </c>
      <c r="BC126" s="21">
        <v>53.056797202797199</v>
      </c>
      <c r="BD126" s="21">
        <v>10</v>
      </c>
      <c r="BE126" s="21"/>
      <c r="BF126" s="17" t="s">
        <v>75</v>
      </c>
      <c r="BG126" s="14"/>
      <c r="BH126" s="17" t="s">
        <v>84</v>
      </c>
      <c r="BI126" s="17" t="s">
        <v>242</v>
      </c>
      <c r="BJ126" s="17" t="s">
        <v>243</v>
      </c>
      <c r="BK126" s="17" t="s">
        <v>78</v>
      </c>
      <c r="BL126" s="15" t="s">
        <v>79</v>
      </c>
      <c r="BM126" s="21">
        <v>295247.65545143001</v>
      </c>
      <c r="BN126" s="15" t="s">
        <v>80</v>
      </c>
      <c r="BO126" s="21"/>
      <c r="BP126" s="22">
        <v>37365</v>
      </c>
      <c r="BQ126" s="22">
        <v>48305</v>
      </c>
      <c r="BR126" s="21">
        <v>0</v>
      </c>
      <c r="BS126" s="21">
        <v>90</v>
      </c>
      <c r="BT126" s="21">
        <v>25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45047</v>
      </c>
      <c r="E127" s="8" t="s">
        <v>248</v>
      </c>
      <c r="F127" s="9">
        <v>180</v>
      </c>
      <c r="G127" s="9">
        <v>179</v>
      </c>
      <c r="H127" s="10">
        <v>40109.410000000003</v>
      </c>
      <c r="I127" s="10">
        <v>21395.13</v>
      </c>
      <c r="J127" s="10">
        <v>0</v>
      </c>
      <c r="K127" s="10">
        <v>61504.54</v>
      </c>
      <c r="L127" s="10">
        <v>230.47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61504.54</v>
      </c>
      <c r="T127" s="10">
        <v>79487.78</v>
      </c>
      <c r="U127" s="10">
        <v>334.25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79822.03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21625.599999999999</v>
      </c>
      <c r="AW127" s="10">
        <v>79822.03</v>
      </c>
      <c r="AX127" s="11">
        <v>106</v>
      </c>
      <c r="AY127" s="11">
        <v>360</v>
      </c>
      <c r="AZ127" s="10">
        <v>221761.18</v>
      </c>
      <c r="BA127" s="10">
        <v>64350</v>
      </c>
      <c r="BB127" s="12">
        <v>90</v>
      </c>
      <c r="BC127" s="12">
        <v>86.020335664335704</v>
      </c>
      <c r="BD127" s="12">
        <v>10</v>
      </c>
      <c r="BE127" s="12"/>
      <c r="BF127" s="8" t="s">
        <v>75</v>
      </c>
      <c r="BG127" s="5"/>
      <c r="BH127" s="8" t="s">
        <v>84</v>
      </c>
      <c r="BI127" s="8" t="s">
        <v>242</v>
      </c>
      <c r="BJ127" s="8" t="s">
        <v>243</v>
      </c>
      <c r="BK127" s="8" t="s">
        <v>91</v>
      </c>
      <c r="BL127" s="6" t="s">
        <v>79</v>
      </c>
      <c r="BM127" s="12">
        <v>478681.40869801998</v>
      </c>
      <c r="BN127" s="6" t="s">
        <v>80</v>
      </c>
      <c r="BO127" s="12"/>
      <c r="BP127" s="13">
        <v>37365</v>
      </c>
      <c r="BQ127" s="13">
        <v>48305</v>
      </c>
      <c r="BR127" s="12">
        <v>50345.58</v>
      </c>
      <c r="BS127" s="12">
        <v>90</v>
      </c>
      <c r="BT127" s="12">
        <v>54.18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45047</v>
      </c>
      <c r="E128" s="17" t="s">
        <v>249</v>
      </c>
      <c r="F128" s="18">
        <v>62</v>
      </c>
      <c r="G128" s="18">
        <v>61</v>
      </c>
      <c r="H128" s="19">
        <v>40109.410000000003</v>
      </c>
      <c r="I128" s="19">
        <v>10986.29</v>
      </c>
      <c r="J128" s="19">
        <v>0</v>
      </c>
      <c r="K128" s="19">
        <v>51095.7</v>
      </c>
      <c r="L128" s="19">
        <v>230.47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51095.7</v>
      </c>
      <c r="T128" s="19">
        <v>23461.63</v>
      </c>
      <c r="U128" s="19">
        <v>334.25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23795.88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11216.76</v>
      </c>
      <c r="AW128" s="19">
        <v>23795.88</v>
      </c>
      <c r="AX128" s="20">
        <v>106</v>
      </c>
      <c r="AY128" s="20">
        <v>360</v>
      </c>
      <c r="AZ128" s="19">
        <v>220977.76</v>
      </c>
      <c r="BA128" s="19">
        <v>64350</v>
      </c>
      <c r="BB128" s="21">
        <v>90</v>
      </c>
      <c r="BC128" s="21">
        <v>71.462517482517498</v>
      </c>
      <c r="BD128" s="21">
        <v>10</v>
      </c>
      <c r="BE128" s="21"/>
      <c r="BF128" s="17" t="s">
        <v>75</v>
      </c>
      <c r="BG128" s="14"/>
      <c r="BH128" s="17" t="s">
        <v>84</v>
      </c>
      <c r="BI128" s="17" t="s">
        <v>242</v>
      </c>
      <c r="BJ128" s="17" t="s">
        <v>243</v>
      </c>
      <c r="BK128" s="17" t="s">
        <v>91</v>
      </c>
      <c r="BL128" s="15" t="s">
        <v>79</v>
      </c>
      <c r="BM128" s="21">
        <v>397670.83298910002</v>
      </c>
      <c r="BN128" s="15" t="s">
        <v>80</v>
      </c>
      <c r="BO128" s="21"/>
      <c r="BP128" s="22">
        <v>37351</v>
      </c>
      <c r="BQ128" s="22">
        <v>48305</v>
      </c>
      <c r="BR128" s="21">
        <v>16874.900000000001</v>
      </c>
      <c r="BS128" s="21">
        <v>90</v>
      </c>
      <c r="BT128" s="21">
        <v>54.26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45047</v>
      </c>
      <c r="E129" s="8" t="s">
        <v>250</v>
      </c>
      <c r="F129" s="9">
        <v>38</v>
      </c>
      <c r="G129" s="9">
        <v>37</v>
      </c>
      <c r="H129" s="10">
        <v>23520.71</v>
      </c>
      <c r="I129" s="10">
        <v>11598.55</v>
      </c>
      <c r="J129" s="10">
        <v>0</v>
      </c>
      <c r="K129" s="10">
        <v>35119.26</v>
      </c>
      <c r="L129" s="10">
        <v>368.71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35119.26</v>
      </c>
      <c r="T129" s="10">
        <v>8903</v>
      </c>
      <c r="U129" s="10">
        <v>196.01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9099.01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11967.26</v>
      </c>
      <c r="AW129" s="10">
        <v>9099.01</v>
      </c>
      <c r="AX129" s="11">
        <v>57</v>
      </c>
      <c r="AY129" s="11">
        <v>360</v>
      </c>
      <c r="AZ129" s="10">
        <v>220977.76</v>
      </c>
      <c r="BA129" s="10">
        <v>64350</v>
      </c>
      <c r="BB129" s="12">
        <v>90</v>
      </c>
      <c r="BC129" s="12">
        <v>49.117846153846202</v>
      </c>
      <c r="BD129" s="12">
        <v>10</v>
      </c>
      <c r="BE129" s="12"/>
      <c r="BF129" s="8" t="s">
        <v>75</v>
      </c>
      <c r="BG129" s="5"/>
      <c r="BH129" s="8" t="s">
        <v>84</v>
      </c>
      <c r="BI129" s="8" t="s">
        <v>242</v>
      </c>
      <c r="BJ129" s="8" t="s">
        <v>243</v>
      </c>
      <c r="BK129" s="8" t="s">
        <v>91</v>
      </c>
      <c r="BL129" s="6" t="s">
        <v>79</v>
      </c>
      <c r="BM129" s="12">
        <v>273328.38924137998</v>
      </c>
      <c r="BN129" s="6" t="s">
        <v>80</v>
      </c>
      <c r="BO129" s="12"/>
      <c r="BP129" s="13">
        <v>37351</v>
      </c>
      <c r="BQ129" s="13">
        <v>48305</v>
      </c>
      <c r="BR129" s="12">
        <v>10067.65</v>
      </c>
      <c r="BS129" s="12">
        <v>90</v>
      </c>
      <c r="BT129" s="12">
        <v>54.26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45047</v>
      </c>
      <c r="E130" s="17" t="s">
        <v>251</v>
      </c>
      <c r="F130" s="18">
        <v>34</v>
      </c>
      <c r="G130" s="18">
        <v>33</v>
      </c>
      <c r="H130" s="19">
        <v>5748.93</v>
      </c>
      <c r="I130" s="19">
        <v>14829.74</v>
      </c>
      <c r="J130" s="19">
        <v>0</v>
      </c>
      <c r="K130" s="19">
        <v>20578.669999999998</v>
      </c>
      <c r="L130" s="19">
        <v>516.80999999999995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20578.669999999998</v>
      </c>
      <c r="T130" s="19">
        <v>3806.03</v>
      </c>
      <c r="U130" s="19">
        <v>47.91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3853.94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15346.55</v>
      </c>
      <c r="AW130" s="19">
        <v>3853.94</v>
      </c>
      <c r="AX130" s="20">
        <v>75</v>
      </c>
      <c r="AY130" s="20">
        <v>360</v>
      </c>
      <c r="AZ130" s="19">
        <v>220977.76</v>
      </c>
      <c r="BA130" s="19">
        <v>64350</v>
      </c>
      <c r="BB130" s="21">
        <v>90</v>
      </c>
      <c r="BC130" s="21">
        <v>28.781356643356599</v>
      </c>
      <c r="BD130" s="21">
        <v>10</v>
      </c>
      <c r="BE130" s="21"/>
      <c r="BF130" s="17" t="s">
        <v>75</v>
      </c>
      <c r="BG130" s="14"/>
      <c r="BH130" s="17" t="s">
        <v>84</v>
      </c>
      <c r="BI130" s="17" t="s">
        <v>242</v>
      </c>
      <c r="BJ130" s="17" t="s">
        <v>243</v>
      </c>
      <c r="BK130" s="17" t="s">
        <v>91</v>
      </c>
      <c r="BL130" s="15" t="s">
        <v>79</v>
      </c>
      <c r="BM130" s="21">
        <v>160160.96933220999</v>
      </c>
      <c r="BN130" s="15" t="s">
        <v>80</v>
      </c>
      <c r="BO130" s="21"/>
      <c r="BP130" s="22">
        <v>37351</v>
      </c>
      <c r="BQ130" s="22">
        <v>48305</v>
      </c>
      <c r="BR130" s="21">
        <v>9242.4599999999991</v>
      </c>
      <c r="BS130" s="21">
        <v>90</v>
      </c>
      <c r="BT130" s="21">
        <v>54.26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45047</v>
      </c>
      <c r="E131" s="8" t="s">
        <v>252</v>
      </c>
      <c r="F131" s="9">
        <v>75</v>
      </c>
      <c r="G131" s="9">
        <v>74</v>
      </c>
      <c r="H131" s="10">
        <v>40109.410000000003</v>
      </c>
      <c r="I131" s="10">
        <v>12691.18</v>
      </c>
      <c r="J131" s="10">
        <v>0</v>
      </c>
      <c r="K131" s="10">
        <v>52800.59</v>
      </c>
      <c r="L131" s="10">
        <v>230.47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52800.59</v>
      </c>
      <c r="T131" s="10">
        <v>29098.11</v>
      </c>
      <c r="U131" s="10">
        <v>334.25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29432.36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89" si="2">SUM(AB131:AR131,W131:Y131,O131:R131)-J131-AS131-AT131</f>
        <v>0</v>
      </c>
      <c r="AV131" s="10">
        <v>12921.65</v>
      </c>
      <c r="AW131" s="10">
        <v>29432.36</v>
      </c>
      <c r="AX131" s="11">
        <v>106</v>
      </c>
      <c r="AY131" s="11">
        <v>360</v>
      </c>
      <c r="AZ131" s="10">
        <v>220977.76</v>
      </c>
      <c r="BA131" s="10">
        <v>64350</v>
      </c>
      <c r="BB131" s="12">
        <v>90</v>
      </c>
      <c r="BC131" s="12">
        <v>73.846979020979006</v>
      </c>
      <c r="BD131" s="12">
        <v>10</v>
      </c>
      <c r="BE131" s="12"/>
      <c r="BF131" s="8" t="s">
        <v>75</v>
      </c>
      <c r="BG131" s="5"/>
      <c r="BH131" s="8" t="s">
        <v>84</v>
      </c>
      <c r="BI131" s="8" t="s">
        <v>242</v>
      </c>
      <c r="BJ131" s="8" t="s">
        <v>243</v>
      </c>
      <c r="BK131" s="8" t="s">
        <v>91</v>
      </c>
      <c r="BL131" s="6" t="s">
        <v>79</v>
      </c>
      <c r="BM131" s="12">
        <v>410939.75828916999</v>
      </c>
      <c r="BN131" s="6" t="s">
        <v>80</v>
      </c>
      <c r="BO131" s="12"/>
      <c r="BP131" s="13">
        <v>37351</v>
      </c>
      <c r="BQ131" s="13">
        <v>48305</v>
      </c>
      <c r="BR131" s="12">
        <v>20616.36</v>
      </c>
      <c r="BS131" s="12">
        <v>90</v>
      </c>
      <c r="BT131" s="12">
        <v>54.26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45047</v>
      </c>
      <c r="E132" s="17" t="s">
        <v>253</v>
      </c>
      <c r="F132" s="18">
        <v>16</v>
      </c>
      <c r="G132" s="18">
        <v>15</v>
      </c>
      <c r="H132" s="19">
        <v>40564.660000000003</v>
      </c>
      <c r="I132" s="19">
        <v>3019.36</v>
      </c>
      <c r="J132" s="19">
        <v>0</v>
      </c>
      <c r="K132" s="19">
        <v>43584.02</v>
      </c>
      <c r="L132" s="19">
        <v>226.68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43584.02</v>
      </c>
      <c r="T132" s="19">
        <v>4922.37</v>
      </c>
      <c r="U132" s="19">
        <v>338.04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5260.41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3246.04</v>
      </c>
      <c r="AW132" s="19">
        <v>5260.41</v>
      </c>
      <c r="AX132" s="20">
        <v>108</v>
      </c>
      <c r="AY132" s="20">
        <v>360</v>
      </c>
      <c r="AZ132" s="19">
        <v>223270.26</v>
      </c>
      <c r="BA132" s="19">
        <v>64350</v>
      </c>
      <c r="BB132" s="21">
        <v>90</v>
      </c>
      <c r="BC132" s="21">
        <v>60.956671328671298</v>
      </c>
      <c r="BD132" s="21">
        <v>10</v>
      </c>
      <c r="BE132" s="21"/>
      <c r="BF132" s="17" t="s">
        <v>75</v>
      </c>
      <c r="BG132" s="14"/>
      <c r="BH132" s="17" t="s">
        <v>84</v>
      </c>
      <c r="BI132" s="17" t="s">
        <v>242</v>
      </c>
      <c r="BJ132" s="17" t="s">
        <v>243</v>
      </c>
      <c r="BK132" s="17" t="s">
        <v>91</v>
      </c>
      <c r="BL132" s="15" t="s">
        <v>79</v>
      </c>
      <c r="BM132" s="21">
        <v>339208.45664926001</v>
      </c>
      <c r="BN132" s="15" t="s">
        <v>80</v>
      </c>
      <c r="BO132" s="21"/>
      <c r="BP132" s="22">
        <v>37421</v>
      </c>
      <c r="BQ132" s="22">
        <v>48366</v>
      </c>
      <c r="BR132" s="21">
        <v>4058.64</v>
      </c>
      <c r="BS132" s="21">
        <v>90</v>
      </c>
      <c r="BT132" s="21">
        <v>53.96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45047</v>
      </c>
      <c r="E133" s="8" t="s">
        <v>254</v>
      </c>
      <c r="F133" s="9">
        <v>7</v>
      </c>
      <c r="G133" s="9">
        <v>7</v>
      </c>
      <c r="H133" s="10">
        <v>40564.660000000003</v>
      </c>
      <c r="I133" s="10">
        <v>1535.18</v>
      </c>
      <c r="J133" s="10">
        <v>0</v>
      </c>
      <c r="K133" s="10">
        <v>42099.839999999997</v>
      </c>
      <c r="L133" s="10">
        <v>226.68</v>
      </c>
      <c r="M133" s="10">
        <v>0</v>
      </c>
      <c r="N133" s="10">
        <v>0</v>
      </c>
      <c r="O133" s="10">
        <v>213.89</v>
      </c>
      <c r="P133" s="10">
        <v>0</v>
      </c>
      <c r="Q133" s="10">
        <v>0</v>
      </c>
      <c r="R133" s="10">
        <v>0</v>
      </c>
      <c r="S133" s="10">
        <v>41885.949999999997</v>
      </c>
      <c r="T133" s="10">
        <v>2417.86</v>
      </c>
      <c r="U133" s="10">
        <v>338.04</v>
      </c>
      <c r="V133" s="10">
        <v>0</v>
      </c>
      <c r="W133" s="10">
        <v>350.83</v>
      </c>
      <c r="X133" s="10">
        <v>0</v>
      </c>
      <c r="Y133" s="10">
        <v>0</v>
      </c>
      <c r="Z133" s="10">
        <v>0</v>
      </c>
      <c r="AA133" s="10">
        <v>2405.0700000000002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90</v>
      </c>
      <c r="AK133" s="10">
        <v>0</v>
      </c>
      <c r="AL133" s="10">
        <v>25</v>
      </c>
      <c r="AM133" s="10">
        <v>31.19</v>
      </c>
      <c r="AN133" s="10">
        <v>0</v>
      </c>
      <c r="AO133" s="10">
        <v>98.6</v>
      </c>
      <c r="AP133" s="10">
        <v>58.43</v>
      </c>
      <c r="AQ133" s="10">
        <v>0</v>
      </c>
      <c r="AR133" s="10">
        <v>0</v>
      </c>
      <c r="AS133" s="10">
        <v>1.2849999999999999E-3</v>
      </c>
      <c r="AT133" s="10">
        <v>0</v>
      </c>
      <c r="AU133" s="10">
        <f t="shared" si="2"/>
        <v>867.93871499999989</v>
      </c>
      <c r="AV133" s="10">
        <v>1547.97</v>
      </c>
      <c r="AW133" s="10">
        <v>2405.0700000000002</v>
      </c>
      <c r="AX133" s="11">
        <v>108</v>
      </c>
      <c r="AY133" s="11">
        <v>360</v>
      </c>
      <c r="AZ133" s="10">
        <v>223603.59</v>
      </c>
      <c r="BA133" s="10">
        <v>64350</v>
      </c>
      <c r="BB133" s="12">
        <v>90</v>
      </c>
      <c r="BC133" s="12">
        <v>58.581748251748202</v>
      </c>
      <c r="BD133" s="12">
        <v>10</v>
      </c>
      <c r="BE133" s="12"/>
      <c r="BF133" s="8" t="s">
        <v>75</v>
      </c>
      <c r="BG133" s="5"/>
      <c r="BH133" s="8" t="s">
        <v>84</v>
      </c>
      <c r="BI133" s="8" t="s">
        <v>242</v>
      </c>
      <c r="BJ133" s="8" t="s">
        <v>243</v>
      </c>
      <c r="BK133" s="8" t="s">
        <v>91</v>
      </c>
      <c r="BL133" s="6" t="s">
        <v>79</v>
      </c>
      <c r="BM133" s="12">
        <v>325992.61047484999</v>
      </c>
      <c r="BN133" s="6" t="s">
        <v>80</v>
      </c>
      <c r="BO133" s="12"/>
      <c r="BP133" s="13">
        <v>37435</v>
      </c>
      <c r="BQ133" s="13">
        <v>48366</v>
      </c>
      <c r="BR133" s="12">
        <v>1797.1</v>
      </c>
      <c r="BS133" s="12">
        <v>90</v>
      </c>
      <c r="BT133" s="12">
        <v>53.93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45047</v>
      </c>
      <c r="E134" s="17" t="s">
        <v>255</v>
      </c>
      <c r="F134" s="18">
        <v>0</v>
      </c>
      <c r="G134" s="18">
        <v>0</v>
      </c>
      <c r="H134" s="19">
        <v>40001.33</v>
      </c>
      <c r="I134" s="19">
        <v>0</v>
      </c>
      <c r="J134" s="19">
        <v>1.17</v>
      </c>
      <c r="K134" s="19">
        <v>40001.33</v>
      </c>
      <c r="L134" s="19">
        <v>231.38</v>
      </c>
      <c r="M134" s="19">
        <v>0</v>
      </c>
      <c r="N134" s="19">
        <v>0</v>
      </c>
      <c r="O134" s="19">
        <v>0</v>
      </c>
      <c r="P134" s="19">
        <v>231.38</v>
      </c>
      <c r="Q134" s="19">
        <v>0</v>
      </c>
      <c r="R134" s="19">
        <v>0</v>
      </c>
      <c r="S134" s="19">
        <v>39769.949999999997</v>
      </c>
      <c r="T134" s="19">
        <v>0</v>
      </c>
      <c r="U134" s="19">
        <v>333.34</v>
      </c>
      <c r="V134" s="19">
        <v>0</v>
      </c>
      <c r="W134" s="19">
        <v>0</v>
      </c>
      <c r="X134" s="19">
        <v>333.34</v>
      </c>
      <c r="Y134" s="19">
        <v>0</v>
      </c>
      <c r="Z134" s="19">
        <v>0</v>
      </c>
      <c r="AA134" s="19">
        <v>0</v>
      </c>
      <c r="AB134" s="19">
        <v>90</v>
      </c>
      <c r="AC134" s="19">
        <v>0</v>
      </c>
      <c r="AD134" s="19">
        <v>25</v>
      </c>
      <c r="AE134" s="19">
        <v>0</v>
      </c>
      <c r="AF134" s="19">
        <v>0</v>
      </c>
      <c r="AG134" s="19">
        <v>0</v>
      </c>
      <c r="AH134" s="19">
        <v>79.72</v>
      </c>
      <c r="AI134" s="19">
        <v>45.28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8.3516999999999994E-2</v>
      </c>
      <c r="AT134" s="19">
        <v>0</v>
      </c>
      <c r="AU134" s="19">
        <f t="shared" si="2"/>
        <v>803.46648299999993</v>
      </c>
      <c r="AV134" s="19">
        <v>0</v>
      </c>
      <c r="AW134" s="19">
        <v>0</v>
      </c>
      <c r="AX134" s="20">
        <v>106</v>
      </c>
      <c r="AY134" s="20">
        <v>360</v>
      </c>
      <c r="AZ134" s="19">
        <v>220977.76</v>
      </c>
      <c r="BA134" s="19">
        <v>64350</v>
      </c>
      <c r="BB134" s="21">
        <v>90</v>
      </c>
      <c r="BC134" s="21">
        <v>55.6223076923077</v>
      </c>
      <c r="BD134" s="21">
        <v>10</v>
      </c>
      <c r="BE134" s="21"/>
      <c r="BF134" s="17" t="s">
        <v>75</v>
      </c>
      <c r="BG134" s="14"/>
      <c r="BH134" s="17" t="s">
        <v>84</v>
      </c>
      <c r="BI134" s="17" t="s">
        <v>242</v>
      </c>
      <c r="BJ134" s="17" t="s">
        <v>243</v>
      </c>
      <c r="BK134" s="17" t="s">
        <v>78</v>
      </c>
      <c r="BL134" s="15" t="s">
        <v>79</v>
      </c>
      <c r="BM134" s="21">
        <v>309524.07236684998</v>
      </c>
      <c r="BN134" s="15" t="s">
        <v>80</v>
      </c>
      <c r="BO134" s="21"/>
      <c r="BP134" s="22">
        <v>37351</v>
      </c>
      <c r="BQ134" s="22">
        <v>48305</v>
      </c>
      <c r="BR134" s="21">
        <v>0</v>
      </c>
      <c r="BS134" s="21">
        <v>90</v>
      </c>
      <c r="BT134" s="21">
        <v>50.44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45047</v>
      </c>
      <c r="E135" s="8" t="s">
        <v>256</v>
      </c>
      <c r="F135" s="9">
        <v>0</v>
      </c>
      <c r="G135" s="9">
        <v>0</v>
      </c>
      <c r="H135" s="10">
        <v>57868.51</v>
      </c>
      <c r="I135" s="10">
        <v>0</v>
      </c>
      <c r="J135" s="10">
        <v>0</v>
      </c>
      <c r="K135" s="10">
        <v>57868.51</v>
      </c>
      <c r="L135" s="10">
        <v>347.49</v>
      </c>
      <c r="M135" s="10">
        <v>0</v>
      </c>
      <c r="N135" s="10">
        <v>0</v>
      </c>
      <c r="O135" s="10">
        <v>0</v>
      </c>
      <c r="P135" s="10">
        <v>347.49</v>
      </c>
      <c r="Q135" s="10">
        <v>10.08</v>
      </c>
      <c r="R135" s="10">
        <v>0</v>
      </c>
      <c r="S135" s="10">
        <v>57510.94</v>
      </c>
      <c r="T135" s="10">
        <v>0</v>
      </c>
      <c r="U135" s="10">
        <v>491.8</v>
      </c>
      <c r="V135" s="10">
        <v>0</v>
      </c>
      <c r="W135" s="10">
        <v>0</v>
      </c>
      <c r="X135" s="10">
        <v>491.8</v>
      </c>
      <c r="Y135" s="10">
        <v>0</v>
      </c>
      <c r="Z135" s="10">
        <v>0</v>
      </c>
      <c r="AA135" s="10">
        <v>0</v>
      </c>
      <c r="AB135" s="10">
        <v>100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111.9</v>
      </c>
      <c r="AI135" s="10">
        <v>78.31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3.0000000000000001E-3</v>
      </c>
      <c r="AR135" s="10">
        <v>0</v>
      </c>
      <c r="AS135" s="10">
        <v>0</v>
      </c>
      <c r="AT135" s="10">
        <v>0</v>
      </c>
      <c r="AU135" s="10">
        <f t="shared" si="2"/>
        <v>1139.5830000000001</v>
      </c>
      <c r="AV135" s="10">
        <v>0</v>
      </c>
      <c r="AW135" s="10">
        <v>0</v>
      </c>
      <c r="AX135" s="11">
        <v>106</v>
      </c>
      <c r="AY135" s="11">
        <v>360</v>
      </c>
      <c r="AZ135" s="10">
        <v>323922.73</v>
      </c>
      <c r="BA135" s="10">
        <v>94050</v>
      </c>
      <c r="BB135" s="12">
        <v>90</v>
      </c>
      <c r="BC135" s="12">
        <v>55.034392344497597</v>
      </c>
      <c r="BD135" s="12">
        <v>10.199999999999999</v>
      </c>
      <c r="BE135" s="12"/>
      <c r="BF135" s="8" t="s">
        <v>75</v>
      </c>
      <c r="BG135" s="5"/>
      <c r="BH135" s="8" t="s">
        <v>106</v>
      </c>
      <c r="BI135" s="8" t="s">
        <v>133</v>
      </c>
      <c r="BJ135" s="8"/>
      <c r="BK135" s="8" t="s">
        <v>78</v>
      </c>
      <c r="BL135" s="6" t="s">
        <v>79</v>
      </c>
      <c r="BM135" s="12">
        <v>447599.76702122</v>
      </c>
      <c r="BN135" s="6" t="s">
        <v>80</v>
      </c>
      <c r="BO135" s="12"/>
      <c r="BP135" s="13">
        <v>37363</v>
      </c>
      <c r="BQ135" s="13">
        <v>48305</v>
      </c>
      <c r="BR135" s="12">
        <v>0</v>
      </c>
      <c r="BS135" s="12">
        <v>100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45047</v>
      </c>
      <c r="E136" s="17" t="s">
        <v>257</v>
      </c>
      <c r="F136" s="18">
        <v>133</v>
      </c>
      <c r="G136" s="18">
        <v>132</v>
      </c>
      <c r="H136" s="19">
        <v>59157.38</v>
      </c>
      <c r="I136" s="19">
        <v>26632.07</v>
      </c>
      <c r="J136" s="19">
        <v>0</v>
      </c>
      <c r="K136" s="19">
        <v>85789.45</v>
      </c>
      <c r="L136" s="19">
        <v>336.45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85789.45</v>
      </c>
      <c r="T136" s="19">
        <v>83498.55</v>
      </c>
      <c r="U136" s="19">
        <v>502.84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84001.39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26968.52</v>
      </c>
      <c r="AW136" s="19">
        <v>84001.39</v>
      </c>
      <c r="AX136" s="20">
        <v>106</v>
      </c>
      <c r="AY136" s="20">
        <v>360</v>
      </c>
      <c r="AZ136" s="19">
        <v>324397.36</v>
      </c>
      <c r="BA136" s="19">
        <v>94050</v>
      </c>
      <c r="BB136" s="21">
        <v>90</v>
      </c>
      <c r="BC136" s="21">
        <v>82.095167464114795</v>
      </c>
      <c r="BD136" s="21">
        <v>10.199999999999999</v>
      </c>
      <c r="BE136" s="21"/>
      <c r="BF136" s="17" t="s">
        <v>75</v>
      </c>
      <c r="BG136" s="14"/>
      <c r="BH136" s="17" t="s">
        <v>106</v>
      </c>
      <c r="BI136" s="17" t="s">
        <v>133</v>
      </c>
      <c r="BJ136" s="17"/>
      <c r="BK136" s="17" t="s">
        <v>91</v>
      </c>
      <c r="BL136" s="15" t="s">
        <v>79</v>
      </c>
      <c r="BM136" s="21">
        <v>667687.53619535</v>
      </c>
      <c r="BN136" s="15" t="s">
        <v>80</v>
      </c>
      <c r="BO136" s="21"/>
      <c r="BP136" s="22">
        <v>37368</v>
      </c>
      <c r="BQ136" s="22">
        <v>48305</v>
      </c>
      <c r="BR136" s="21">
        <v>43699.87</v>
      </c>
      <c r="BS136" s="21">
        <v>100</v>
      </c>
      <c r="BT136" s="21">
        <v>30.08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45047</v>
      </c>
      <c r="E137" s="8" t="s">
        <v>258</v>
      </c>
      <c r="F137" s="9">
        <v>0</v>
      </c>
      <c r="G137" s="9">
        <v>0</v>
      </c>
      <c r="H137" s="10">
        <v>40026.53</v>
      </c>
      <c r="I137" s="10">
        <v>0</v>
      </c>
      <c r="J137" s="10">
        <v>0</v>
      </c>
      <c r="K137" s="10">
        <v>40026.53</v>
      </c>
      <c r="L137" s="10">
        <v>231.17</v>
      </c>
      <c r="M137" s="10">
        <v>0</v>
      </c>
      <c r="N137" s="10">
        <v>0</v>
      </c>
      <c r="O137" s="10">
        <v>0</v>
      </c>
      <c r="P137" s="10">
        <v>231.17</v>
      </c>
      <c r="Q137" s="10">
        <v>0</v>
      </c>
      <c r="R137" s="10">
        <v>0</v>
      </c>
      <c r="S137" s="10">
        <v>39795.360000000001</v>
      </c>
      <c r="T137" s="10">
        <v>0</v>
      </c>
      <c r="U137" s="10">
        <v>333.55</v>
      </c>
      <c r="V137" s="10">
        <v>0</v>
      </c>
      <c r="W137" s="10">
        <v>0</v>
      </c>
      <c r="X137" s="10">
        <v>333.55</v>
      </c>
      <c r="Y137" s="10">
        <v>0</v>
      </c>
      <c r="Z137" s="10">
        <v>0</v>
      </c>
      <c r="AA137" s="10">
        <v>0</v>
      </c>
      <c r="AB137" s="10">
        <v>90</v>
      </c>
      <c r="AC137" s="10">
        <v>0</v>
      </c>
      <c r="AD137" s="10">
        <v>25</v>
      </c>
      <c r="AE137" s="10">
        <v>0</v>
      </c>
      <c r="AF137" s="10">
        <v>0</v>
      </c>
      <c r="AG137" s="10">
        <v>0</v>
      </c>
      <c r="AH137" s="10">
        <v>79.72</v>
      </c>
      <c r="AI137" s="10">
        <v>45.11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7.0999999999999994E-2</v>
      </c>
      <c r="AR137" s="10">
        <v>0</v>
      </c>
      <c r="AS137" s="10">
        <v>0</v>
      </c>
      <c r="AT137" s="10">
        <v>0</v>
      </c>
      <c r="AU137" s="10">
        <f t="shared" si="2"/>
        <v>804.62099999999998</v>
      </c>
      <c r="AV137" s="10">
        <v>0</v>
      </c>
      <c r="AW137" s="10">
        <v>0</v>
      </c>
      <c r="AX137" s="11">
        <v>107</v>
      </c>
      <c r="AY137" s="11">
        <v>360</v>
      </c>
      <c r="AZ137" s="10">
        <v>223085.51</v>
      </c>
      <c r="BA137" s="10">
        <v>64350</v>
      </c>
      <c r="BB137" s="12">
        <v>90</v>
      </c>
      <c r="BC137" s="12">
        <v>55.657846153846201</v>
      </c>
      <c r="BD137" s="12">
        <v>10</v>
      </c>
      <c r="BE137" s="12"/>
      <c r="BF137" s="8" t="s">
        <v>75</v>
      </c>
      <c r="BG137" s="5"/>
      <c r="BH137" s="8" t="s">
        <v>84</v>
      </c>
      <c r="BI137" s="8" t="s">
        <v>242</v>
      </c>
      <c r="BJ137" s="8" t="s">
        <v>243</v>
      </c>
      <c r="BK137" s="8" t="s">
        <v>78</v>
      </c>
      <c r="BL137" s="6" t="s">
        <v>79</v>
      </c>
      <c r="BM137" s="12">
        <v>309721.83491568</v>
      </c>
      <c r="BN137" s="6" t="s">
        <v>80</v>
      </c>
      <c r="BO137" s="12"/>
      <c r="BP137" s="13">
        <v>37385</v>
      </c>
      <c r="BQ137" s="13">
        <v>48334</v>
      </c>
      <c r="BR137" s="12">
        <v>0</v>
      </c>
      <c r="BS137" s="12">
        <v>90</v>
      </c>
      <c r="BT137" s="12">
        <v>25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45047</v>
      </c>
      <c r="E138" s="17" t="s">
        <v>259</v>
      </c>
      <c r="F138" s="15" t="s">
        <v>105</v>
      </c>
      <c r="G138" s="18">
        <v>33</v>
      </c>
      <c r="H138" s="19">
        <v>37615.480000000003</v>
      </c>
      <c r="I138" s="19">
        <v>6125.42</v>
      </c>
      <c r="J138" s="19">
        <v>12872.28</v>
      </c>
      <c r="K138" s="19">
        <v>43740.9</v>
      </c>
      <c r="L138" s="19">
        <v>213.08</v>
      </c>
      <c r="M138" s="19">
        <v>0</v>
      </c>
      <c r="N138" s="19">
        <v>0</v>
      </c>
      <c r="O138" s="19">
        <v>6125.42</v>
      </c>
      <c r="P138" s="19">
        <v>213.08</v>
      </c>
      <c r="Q138" s="19">
        <v>37402.400000000001</v>
      </c>
      <c r="R138" s="19">
        <v>0</v>
      </c>
      <c r="S138" s="19">
        <v>0</v>
      </c>
      <c r="T138" s="19">
        <v>11137.01</v>
      </c>
      <c r="U138" s="19">
        <v>313.45999999999998</v>
      </c>
      <c r="V138" s="19">
        <v>0</v>
      </c>
      <c r="W138" s="19">
        <v>11137.01</v>
      </c>
      <c r="X138" s="19">
        <v>313.45999999999998</v>
      </c>
      <c r="Y138" s="19">
        <v>0</v>
      </c>
      <c r="Z138" s="19">
        <v>0</v>
      </c>
      <c r="AA138" s="19">
        <v>0</v>
      </c>
      <c r="AB138" s="19">
        <v>90</v>
      </c>
      <c r="AC138" s="19">
        <v>0</v>
      </c>
      <c r="AD138" s="19">
        <v>25</v>
      </c>
      <c r="AE138" s="19">
        <v>0</v>
      </c>
      <c r="AF138" s="19">
        <v>28.93</v>
      </c>
      <c r="AG138" s="19">
        <v>0</v>
      </c>
      <c r="AH138" s="19">
        <v>75.52</v>
      </c>
      <c r="AI138" s="19">
        <v>45.19</v>
      </c>
      <c r="AJ138" s="19">
        <v>2880</v>
      </c>
      <c r="AK138" s="19">
        <v>0</v>
      </c>
      <c r="AL138" s="19">
        <v>800</v>
      </c>
      <c r="AM138" s="19">
        <v>1041.26</v>
      </c>
      <c r="AN138" s="19">
        <v>0</v>
      </c>
      <c r="AO138" s="19">
        <v>2416.64</v>
      </c>
      <c r="AP138" s="19">
        <v>1446.08</v>
      </c>
      <c r="AQ138" s="19">
        <v>0</v>
      </c>
      <c r="AR138" s="19">
        <v>0</v>
      </c>
      <c r="AS138" s="19">
        <v>30871.704924000001</v>
      </c>
      <c r="AT138" s="19">
        <v>20299.089999999997</v>
      </c>
      <c r="AU138" s="19">
        <f t="shared" si="2"/>
        <v>-3.084923999998864</v>
      </c>
      <c r="AV138" s="19">
        <v>0</v>
      </c>
      <c r="AW138" s="19">
        <v>0</v>
      </c>
      <c r="AX138" s="20">
        <v>108</v>
      </c>
      <c r="AY138" s="20">
        <v>360</v>
      </c>
      <c r="AZ138" s="19">
        <v>223085.51</v>
      </c>
      <c r="BA138" s="19">
        <v>60000</v>
      </c>
      <c r="BB138" s="21">
        <v>83.92</v>
      </c>
      <c r="BC138" s="21">
        <v>0</v>
      </c>
      <c r="BD138" s="21">
        <v>10</v>
      </c>
      <c r="BE138" s="21"/>
      <c r="BF138" s="17" t="s">
        <v>75</v>
      </c>
      <c r="BG138" s="14"/>
      <c r="BH138" s="17" t="s">
        <v>84</v>
      </c>
      <c r="BI138" s="17" t="s">
        <v>242</v>
      </c>
      <c r="BJ138" s="17" t="s">
        <v>243</v>
      </c>
      <c r="BK138" s="17" t="s">
        <v>78</v>
      </c>
      <c r="BL138" s="15" t="s">
        <v>79</v>
      </c>
      <c r="BM138" s="21">
        <v>0</v>
      </c>
      <c r="BN138" s="15" t="s">
        <v>80</v>
      </c>
      <c r="BO138" s="21"/>
      <c r="BP138" s="22">
        <v>37385</v>
      </c>
      <c r="BQ138" s="22">
        <v>48334</v>
      </c>
      <c r="BR138" s="21">
        <v>0</v>
      </c>
      <c r="BS138" s="21">
        <v>0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45047</v>
      </c>
      <c r="E139" s="8" t="s">
        <v>260</v>
      </c>
      <c r="F139" s="9">
        <v>39</v>
      </c>
      <c r="G139" s="9">
        <v>38</v>
      </c>
      <c r="H139" s="10">
        <v>40306.44</v>
      </c>
      <c r="I139" s="10">
        <v>7427.09</v>
      </c>
      <c r="J139" s="10">
        <v>0</v>
      </c>
      <c r="K139" s="10">
        <v>47733.53</v>
      </c>
      <c r="L139" s="10">
        <v>228.83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47733.53</v>
      </c>
      <c r="T139" s="10">
        <v>14032.27</v>
      </c>
      <c r="U139" s="10">
        <v>335.89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14368.16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7655.92</v>
      </c>
      <c r="AW139" s="10">
        <v>14368.16</v>
      </c>
      <c r="AX139" s="11">
        <v>107</v>
      </c>
      <c r="AY139" s="11">
        <v>360</v>
      </c>
      <c r="AZ139" s="10">
        <v>223085.51</v>
      </c>
      <c r="BA139" s="10">
        <v>64350</v>
      </c>
      <c r="BB139" s="12">
        <v>90</v>
      </c>
      <c r="BC139" s="12">
        <v>66.760181818181806</v>
      </c>
      <c r="BD139" s="12">
        <v>10</v>
      </c>
      <c r="BE139" s="12"/>
      <c r="BF139" s="8" t="s">
        <v>75</v>
      </c>
      <c r="BG139" s="5"/>
      <c r="BH139" s="8" t="s">
        <v>84</v>
      </c>
      <c r="BI139" s="8" t="s">
        <v>242</v>
      </c>
      <c r="BJ139" s="8" t="s">
        <v>243</v>
      </c>
      <c r="BK139" s="8" t="s">
        <v>91</v>
      </c>
      <c r="BL139" s="6" t="s">
        <v>79</v>
      </c>
      <c r="BM139" s="12">
        <v>371503.52449639002</v>
      </c>
      <c r="BN139" s="6" t="s">
        <v>80</v>
      </c>
      <c r="BO139" s="12"/>
      <c r="BP139" s="13">
        <v>37385</v>
      </c>
      <c r="BQ139" s="13">
        <v>48334</v>
      </c>
      <c r="BR139" s="12">
        <v>10598.39</v>
      </c>
      <c r="BS139" s="12">
        <v>90</v>
      </c>
      <c r="BT139" s="12">
        <v>53.98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45047</v>
      </c>
      <c r="E140" s="17" t="s">
        <v>261</v>
      </c>
      <c r="F140" s="18">
        <v>158</v>
      </c>
      <c r="G140" s="18">
        <v>157</v>
      </c>
      <c r="H140" s="19">
        <v>38870.400000000001</v>
      </c>
      <c r="I140" s="19">
        <v>19240.95</v>
      </c>
      <c r="J140" s="19">
        <v>0</v>
      </c>
      <c r="K140" s="19">
        <v>58111.35</v>
      </c>
      <c r="L140" s="19">
        <v>220.17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58111.35</v>
      </c>
      <c r="T140" s="19">
        <v>65760.42</v>
      </c>
      <c r="U140" s="19">
        <v>323.92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66084.34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19461.12</v>
      </c>
      <c r="AW140" s="19">
        <v>66084.34</v>
      </c>
      <c r="AX140" s="20">
        <v>108</v>
      </c>
      <c r="AY140" s="20">
        <v>360</v>
      </c>
      <c r="AZ140" s="19">
        <v>223085.51</v>
      </c>
      <c r="BA140" s="19">
        <v>62000</v>
      </c>
      <c r="BB140" s="21">
        <v>86.71</v>
      </c>
      <c r="BC140" s="21">
        <v>81.271534814516102</v>
      </c>
      <c r="BD140" s="21">
        <v>10</v>
      </c>
      <c r="BE140" s="21"/>
      <c r="BF140" s="17" t="s">
        <v>75</v>
      </c>
      <c r="BG140" s="14"/>
      <c r="BH140" s="17" t="s">
        <v>84</v>
      </c>
      <c r="BI140" s="17" t="s">
        <v>242</v>
      </c>
      <c r="BJ140" s="17" t="s">
        <v>243</v>
      </c>
      <c r="BK140" s="17" t="s">
        <v>91</v>
      </c>
      <c r="BL140" s="15" t="s">
        <v>79</v>
      </c>
      <c r="BM140" s="21">
        <v>452272.67579504999</v>
      </c>
      <c r="BN140" s="15" t="s">
        <v>80</v>
      </c>
      <c r="BO140" s="21"/>
      <c r="BP140" s="22">
        <v>37385</v>
      </c>
      <c r="BQ140" s="22">
        <v>48334</v>
      </c>
      <c r="BR140" s="21">
        <v>43392.14</v>
      </c>
      <c r="BS140" s="21">
        <v>90</v>
      </c>
      <c r="BT140" s="21">
        <v>53.97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45047</v>
      </c>
      <c r="E141" s="8" t="s">
        <v>262</v>
      </c>
      <c r="F141" s="9">
        <v>0</v>
      </c>
      <c r="G141" s="9">
        <v>0</v>
      </c>
      <c r="H141" s="10">
        <v>40334.699999999997</v>
      </c>
      <c r="I141" s="10">
        <v>0</v>
      </c>
      <c r="J141" s="10">
        <v>0</v>
      </c>
      <c r="K141" s="10">
        <v>40334.699999999997</v>
      </c>
      <c r="L141" s="10">
        <v>228.6</v>
      </c>
      <c r="M141" s="10">
        <v>0</v>
      </c>
      <c r="N141" s="10">
        <v>0</v>
      </c>
      <c r="O141" s="10">
        <v>0</v>
      </c>
      <c r="P141" s="10">
        <v>228.6</v>
      </c>
      <c r="Q141" s="10">
        <v>0</v>
      </c>
      <c r="R141" s="10">
        <v>0</v>
      </c>
      <c r="S141" s="10">
        <v>40106.1</v>
      </c>
      <c r="T141" s="10">
        <v>0</v>
      </c>
      <c r="U141" s="10">
        <v>336.12</v>
      </c>
      <c r="V141" s="10">
        <v>0</v>
      </c>
      <c r="W141" s="10">
        <v>0</v>
      </c>
      <c r="X141" s="10">
        <v>336.12</v>
      </c>
      <c r="Y141" s="10">
        <v>0</v>
      </c>
      <c r="Z141" s="10">
        <v>0</v>
      </c>
      <c r="AA141" s="10">
        <v>0</v>
      </c>
      <c r="AB141" s="10">
        <v>90</v>
      </c>
      <c r="AC141" s="10">
        <v>0</v>
      </c>
      <c r="AD141" s="10">
        <v>25</v>
      </c>
      <c r="AE141" s="10">
        <v>0</v>
      </c>
      <c r="AF141" s="10">
        <v>0</v>
      </c>
      <c r="AG141" s="10">
        <v>0</v>
      </c>
      <c r="AH141" s="10">
        <v>79.72</v>
      </c>
      <c r="AI141" s="10">
        <v>45.11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6.9000000000000006E-2</v>
      </c>
      <c r="AR141" s="10">
        <v>0</v>
      </c>
      <c r="AS141" s="10">
        <v>0</v>
      </c>
      <c r="AT141" s="10">
        <v>0</v>
      </c>
      <c r="AU141" s="10">
        <f t="shared" si="2"/>
        <v>804.61900000000003</v>
      </c>
      <c r="AV141" s="10">
        <v>0</v>
      </c>
      <c r="AW141" s="10">
        <v>0</v>
      </c>
      <c r="AX141" s="11">
        <v>107</v>
      </c>
      <c r="AY141" s="11">
        <v>360</v>
      </c>
      <c r="AZ141" s="10">
        <v>223085.51</v>
      </c>
      <c r="BA141" s="10">
        <v>64350</v>
      </c>
      <c r="BB141" s="12">
        <v>90</v>
      </c>
      <c r="BC141" s="12">
        <v>56.092447552447602</v>
      </c>
      <c r="BD141" s="12">
        <v>10</v>
      </c>
      <c r="BE141" s="12"/>
      <c r="BF141" s="8" t="s">
        <v>75</v>
      </c>
      <c r="BG141" s="5"/>
      <c r="BH141" s="8" t="s">
        <v>84</v>
      </c>
      <c r="BI141" s="8" t="s">
        <v>242</v>
      </c>
      <c r="BJ141" s="8" t="s">
        <v>243</v>
      </c>
      <c r="BK141" s="8" t="s">
        <v>78</v>
      </c>
      <c r="BL141" s="6" t="s">
        <v>79</v>
      </c>
      <c r="BM141" s="12">
        <v>312140.28176430002</v>
      </c>
      <c r="BN141" s="6" t="s">
        <v>80</v>
      </c>
      <c r="BO141" s="12"/>
      <c r="BP141" s="13">
        <v>37385</v>
      </c>
      <c r="BQ141" s="13">
        <v>48334</v>
      </c>
      <c r="BR141" s="12">
        <v>0</v>
      </c>
      <c r="BS141" s="12">
        <v>90</v>
      </c>
      <c r="BT141" s="12">
        <v>25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45047</v>
      </c>
      <c r="E142" s="17" t="s">
        <v>263</v>
      </c>
      <c r="F142" s="18">
        <v>168</v>
      </c>
      <c r="G142" s="18">
        <v>167</v>
      </c>
      <c r="H142" s="19">
        <v>40337.980000000003</v>
      </c>
      <c r="I142" s="19">
        <v>20568.21</v>
      </c>
      <c r="J142" s="19">
        <v>0</v>
      </c>
      <c r="K142" s="19">
        <v>60906.19</v>
      </c>
      <c r="L142" s="19">
        <v>228.57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60906.19</v>
      </c>
      <c r="T142" s="19">
        <v>73650.97</v>
      </c>
      <c r="U142" s="19">
        <v>336.15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73987.12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20796.78</v>
      </c>
      <c r="AW142" s="19">
        <v>73987.12</v>
      </c>
      <c r="AX142" s="20">
        <v>107</v>
      </c>
      <c r="AY142" s="20">
        <v>360</v>
      </c>
      <c r="AZ142" s="19">
        <v>223085.51</v>
      </c>
      <c r="BA142" s="19">
        <v>64350</v>
      </c>
      <c r="BB142" s="21">
        <v>90</v>
      </c>
      <c r="BC142" s="21">
        <v>85.183482517482503</v>
      </c>
      <c r="BD142" s="21">
        <v>10</v>
      </c>
      <c r="BE142" s="21"/>
      <c r="BF142" s="17" t="s">
        <v>75</v>
      </c>
      <c r="BG142" s="14"/>
      <c r="BH142" s="17" t="s">
        <v>84</v>
      </c>
      <c r="BI142" s="17" t="s">
        <v>242</v>
      </c>
      <c r="BJ142" s="17" t="s">
        <v>243</v>
      </c>
      <c r="BK142" s="17" t="s">
        <v>91</v>
      </c>
      <c r="BL142" s="15" t="s">
        <v>79</v>
      </c>
      <c r="BM142" s="21">
        <v>474024.53262196999</v>
      </c>
      <c r="BN142" s="15" t="s">
        <v>80</v>
      </c>
      <c r="BO142" s="21"/>
      <c r="BP142" s="22">
        <v>37385</v>
      </c>
      <c r="BQ142" s="22">
        <v>48334</v>
      </c>
      <c r="BR142" s="21">
        <v>46695.72</v>
      </c>
      <c r="BS142" s="21">
        <v>90</v>
      </c>
      <c r="BT142" s="21">
        <v>53.98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45047</v>
      </c>
      <c r="E143" s="8" t="s">
        <v>264</v>
      </c>
      <c r="F143" s="9">
        <v>74</v>
      </c>
      <c r="G143" s="9">
        <v>73</v>
      </c>
      <c r="H143" s="10">
        <v>38870.400000000001</v>
      </c>
      <c r="I143" s="10">
        <v>12004.63</v>
      </c>
      <c r="J143" s="10">
        <v>0</v>
      </c>
      <c r="K143" s="10">
        <v>50875.03</v>
      </c>
      <c r="L143" s="10">
        <v>220.17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50875.03</v>
      </c>
      <c r="T143" s="10">
        <v>27713.95</v>
      </c>
      <c r="U143" s="10">
        <v>323.92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28037.87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12224.8</v>
      </c>
      <c r="AW143" s="10">
        <v>28037.87</v>
      </c>
      <c r="AX143" s="11">
        <v>108</v>
      </c>
      <c r="AY143" s="11">
        <v>360</v>
      </c>
      <c r="AZ143" s="10">
        <v>223085.51</v>
      </c>
      <c r="BA143" s="10">
        <v>62000</v>
      </c>
      <c r="BB143" s="12">
        <v>86.71</v>
      </c>
      <c r="BC143" s="12">
        <v>71.151191150000002</v>
      </c>
      <c r="BD143" s="12">
        <v>10</v>
      </c>
      <c r="BE143" s="12"/>
      <c r="BF143" s="8" t="s">
        <v>75</v>
      </c>
      <c r="BG143" s="5"/>
      <c r="BH143" s="8" t="s">
        <v>84</v>
      </c>
      <c r="BI143" s="8" t="s">
        <v>242</v>
      </c>
      <c r="BJ143" s="8" t="s">
        <v>243</v>
      </c>
      <c r="BK143" s="8" t="s">
        <v>91</v>
      </c>
      <c r="BL143" s="6" t="s">
        <v>79</v>
      </c>
      <c r="BM143" s="12">
        <v>395953.38861089002</v>
      </c>
      <c r="BN143" s="6" t="s">
        <v>80</v>
      </c>
      <c r="BO143" s="12"/>
      <c r="BP143" s="13">
        <v>37385</v>
      </c>
      <c r="BQ143" s="13">
        <v>48334</v>
      </c>
      <c r="BR143" s="12">
        <v>20148.099999999999</v>
      </c>
      <c r="BS143" s="12">
        <v>90</v>
      </c>
      <c r="BT143" s="12">
        <v>53.97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45047</v>
      </c>
      <c r="E144" s="17" t="s">
        <v>265</v>
      </c>
      <c r="F144" s="18">
        <v>78</v>
      </c>
      <c r="G144" s="18">
        <v>77</v>
      </c>
      <c r="H144" s="19">
        <v>34305.15</v>
      </c>
      <c r="I144" s="19">
        <v>15722.87</v>
      </c>
      <c r="J144" s="19">
        <v>0</v>
      </c>
      <c r="K144" s="19">
        <v>50028.02</v>
      </c>
      <c r="L144" s="19">
        <v>278.83999999999997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50028.02</v>
      </c>
      <c r="T144" s="19">
        <v>27266.05</v>
      </c>
      <c r="U144" s="19">
        <v>285.88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27551.93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16001.71</v>
      </c>
      <c r="AW144" s="19">
        <v>27551.93</v>
      </c>
      <c r="AX144" s="20">
        <v>84</v>
      </c>
      <c r="AY144" s="20">
        <v>360</v>
      </c>
      <c r="AZ144" s="19">
        <v>223085.51</v>
      </c>
      <c r="BA144" s="19">
        <v>64350</v>
      </c>
      <c r="BB144" s="21">
        <v>90</v>
      </c>
      <c r="BC144" s="21">
        <v>69.969258741258699</v>
      </c>
      <c r="BD144" s="21">
        <v>10</v>
      </c>
      <c r="BE144" s="21"/>
      <c r="BF144" s="17" t="s">
        <v>75</v>
      </c>
      <c r="BG144" s="14"/>
      <c r="BH144" s="17" t="s">
        <v>84</v>
      </c>
      <c r="BI144" s="17" t="s">
        <v>242</v>
      </c>
      <c r="BJ144" s="17" t="s">
        <v>243</v>
      </c>
      <c r="BK144" s="17" t="s">
        <v>91</v>
      </c>
      <c r="BL144" s="15" t="s">
        <v>79</v>
      </c>
      <c r="BM144" s="21">
        <v>389361.22582126001</v>
      </c>
      <c r="BN144" s="15" t="s">
        <v>80</v>
      </c>
      <c r="BO144" s="21"/>
      <c r="BP144" s="22">
        <v>37385</v>
      </c>
      <c r="BQ144" s="22">
        <v>48334</v>
      </c>
      <c r="BR144" s="21">
        <v>21196.06</v>
      </c>
      <c r="BS144" s="21">
        <v>90</v>
      </c>
      <c r="BT144" s="21">
        <v>53.98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45047</v>
      </c>
      <c r="E145" s="8" t="s">
        <v>266</v>
      </c>
      <c r="F145" s="9">
        <v>123</v>
      </c>
      <c r="G145" s="9">
        <v>122</v>
      </c>
      <c r="H145" s="10">
        <v>40337.980000000003</v>
      </c>
      <c r="I145" s="10">
        <v>17462.96</v>
      </c>
      <c r="J145" s="10">
        <v>0</v>
      </c>
      <c r="K145" s="10">
        <v>57800.94</v>
      </c>
      <c r="L145" s="10">
        <v>228.57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57800.94</v>
      </c>
      <c r="T145" s="10">
        <v>51432.89</v>
      </c>
      <c r="U145" s="10">
        <v>336.15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51769.04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17691.53</v>
      </c>
      <c r="AW145" s="10">
        <v>51769.04</v>
      </c>
      <c r="AX145" s="11">
        <v>107</v>
      </c>
      <c r="AY145" s="11">
        <v>360</v>
      </c>
      <c r="AZ145" s="10">
        <v>223085.51</v>
      </c>
      <c r="BA145" s="10">
        <v>64350</v>
      </c>
      <c r="BB145" s="12">
        <v>90</v>
      </c>
      <c r="BC145" s="12">
        <v>80.840475524475494</v>
      </c>
      <c r="BD145" s="12">
        <v>10</v>
      </c>
      <c r="BE145" s="12"/>
      <c r="BF145" s="8" t="s">
        <v>75</v>
      </c>
      <c r="BG145" s="5"/>
      <c r="BH145" s="8" t="s">
        <v>84</v>
      </c>
      <c r="BI145" s="8" t="s">
        <v>242</v>
      </c>
      <c r="BJ145" s="8" t="s">
        <v>243</v>
      </c>
      <c r="BK145" s="8" t="s">
        <v>91</v>
      </c>
      <c r="BL145" s="6" t="s">
        <v>79</v>
      </c>
      <c r="BM145" s="12">
        <v>449856.79729121999</v>
      </c>
      <c r="BN145" s="6" t="s">
        <v>80</v>
      </c>
      <c r="BO145" s="12"/>
      <c r="BP145" s="13">
        <v>37385</v>
      </c>
      <c r="BQ145" s="13">
        <v>48334</v>
      </c>
      <c r="BR145" s="12">
        <v>33904.17</v>
      </c>
      <c r="BS145" s="12">
        <v>90</v>
      </c>
      <c r="BT145" s="12">
        <v>53.98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45047</v>
      </c>
      <c r="E146" s="17" t="s">
        <v>267</v>
      </c>
      <c r="F146" s="15" t="s">
        <v>268</v>
      </c>
      <c r="G146" s="18">
        <v>186</v>
      </c>
      <c r="H146" s="19">
        <v>0</v>
      </c>
      <c r="I146" s="19">
        <v>58520.34</v>
      </c>
      <c r="J146" s="19">
        <v>0</v>
      </c>
      <c r="K146" s="19">
        <v>58520.34</v>
      </c>
      <c r="L146" s="19">
        <v>0</v>
      </c>
      <c r="M146" s="19">
        <v>58520.34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58520.34</v>
      </c>
      <c r="T146" s="19">
        <v>56416.24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56416.24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58520.34</v>
      </c>
      <c r="AW146" s="19">
        <v>56416.24</v>
      </c>
      <c r="AX146" s="20">
        <v>0</v>
      </c>
      <c r="AY146" s="20">
        <v>240</v>
      </c>
      <c r="AZ146" s="19">
        <v>223085.51</v>
      </c>
      <c r="BA146" s="19">
        <v>64350</v>
      </c>
      <c r="BB146" s="21">
        <v>90</v>
      </c>
      <c r="BC146" s="21">
        <v>81.846629370629401</v>
      </c>
      <c r="BD146" s="21">
        <v>10</v>
      </c>
      <c r="BE146" s="21"/>
      <c r="BF146" s="17" t="s">
        <v>75</v>
      </c>
      <c r="BG146" s="14"/>
      <c r="BH146" s="17" t="s">
        <v>84</v>
      </c>
      <c r="BI146" s="17" t="s">
        <v>242</v>
      </c>
      <c r="BJ146" s="17"/>
      <c r="BK146" s="17" t="s">
        <v>91</v>
      </c>
      <c r="BL146" s="15" t="s">
        <v>79</v>
      </c>
      <c r="BM146" s="21">
        <v>0</v>
      </c>
      <c r="BN146" s="15" t="s">
        <v>80</v>
      </c>
      <c r="BO146" s="21"/>
      <c r="BP146" s="22">
        <v>37385</v>
      </c>
      <c r="BQ146" s="22">
        <v>44681</v>
      </c>
      <c r="BR146" s="21">
        <v>54317.17</v>
      </c>
      <c r="BS146" s="21">
        <v>0</v>
      </c>
      <c r="BT146" s="21">
        <v>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45047</v>
      </c>
      <c r="E147" s="8" t="s">
        <v>269</v>
      </c>
      <c r="F147" s="9">
        <v>1</v>
      </c>
      <c r="G147" s="9">
        <v>0</v>
      </c>
      <c r="H147" s="10">
        <v>47649.06</v>
      </c>
      <c r="I147" s="10">
        <v>0</v>
      </c>
      <c r="J147" s="10">
        <v>0</v>
      </c>
      <c r="K147" s="10">
        <v>47649.06</v>
      </c>
      <c r="L147" s="10">
        <v>437.92</v>
      </c>
      <c r="M147" s="10">
        <v>0</v>
      </c>
      <c r="N147" s="10">
        <v>0</v>
      </c>
      <c r="O147" s="10">
        <v>0</v>
      </c>
      <c r="P147" s="10">
        <v>0</v>
      </c>
      <c r="Q147" s="10">
        <v>428.81</v>
      </c>
      <c r="R147" s="10">
        <v>0</v>
      </c>
      <c r="S147" s="10">
        <v>47220.25</v>
      </c>
      <c r="T147" s="10">
        <v>0</v>
      </c>
      <c r="U147" s="10">
        <v>401.37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401.37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0.04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428.45030200000002</v>
      </c>
      <c r="AT147" s="10">
        <v>0</v>
      </c>
      <c r="AU147" s="10">
        <f t="shared" si="2"/>
        <v>0.39969800000000077</v>
      </c>
      <c r="AV147" s="10">
        <v>437.92</v>
      </c>
      <c r="AW147" s="10">
        <v>401.37</v>
      </c>
      <c r="AX147" s="11">
        <v>107</v>
      </c>
      <c r="AY147" s="11">
        <v>360</v>
      </c>
      <c r="AZ147" s="10">
        <v>325556.69</v>
      </c>
      <c r="BA147" s="10">
        <v>94050</v>
      </c>
      <c r="BB147" s="12">
        <v>90</v>
      </c>
      <c r="BC147" s="12">
        <v>45.186842105263203</v>
      </c>
      <c r="BD147" s="12">
        <v>10.199999999999999</v>
      </c>
      <c r="BE147" s="12"/>
      <c r="BF147" s="8" t="s">
        <v>75</v>
      </c>
      <c r="BG147" s="5"/>
      <c r="BH147" s="8" t="s">
        <v>93</v>
      </c>
      <c r="BI147" s="8" t="s">
        <v>270</v>
      </c>
      <c r="BJ147" s="8"/>
      <c r="BK147" s="8" t="s">
        <v>82</v>
      </c>
      <c r="BL147" s="6" t="s">
        <v>79</v>
      </c>
      <c r="BM147" s="12">
        <v>367508.73657574999</v>
      </c>
      <c r="BN147" s="6" t="s">
        <v>80</v>
      </c>
      <c r="BO147" s="12"/>
      <c r="BP147" s="13">
        <v>37405</v>
      </c>
      <c r="BQ147" s="13">
        <v>48334</v>
      </c>
      <c r="BR147" s="12">
        <v>290.14999999999998</v>
      </c>
      <c r="BS147" s="12">
        <v>100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45047</v>
      </c>
      <c r="E148" s="17" t="s">
        <v>271</v>
      </c>
      <c r="F148" s="18">
        <v>189</v>
      </c>
      <c r="G148" s="18">
        <v>188</v>
      </c>
      <c r="H148" s="19">
        <v>56112.59</v>
      </c>
      <c r="I148" s="19">
        <v>33944.81</v>
      </c>
      <c r="J148" s="19">
        <v>0</v>
      </c>
      <c r="K148" s="19">
        <v>90057.4</v>
      </c>
      <c r="L148" s="19">
        <v>362.33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90057.4</v>
      </c>
      <c r="T148" s="19">
        <v>123361.34</v>
      </c>
      <c r="U148" s="19">
        <v>476.96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123838.3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34307.14</v>
      </c>
      <c r="AW148" s="19">
        <v>123838.3</v>
      </c>
      <c r="AX148" s="20">
        <v>99</v>
      </c>
      <c r="AY148" s="20">
        <v>360</v>
      </c>
      <c r="AZ148" s="19">
        <v>325667.77</v>
      </c>
      <c r="BA148" s="19">
        <v>94050</v>
      </c>
      <c r="BB148" s="21">
        <v>90</v>
      </c>
      <c r="BC148" s="21">
        <v>86.179330143540696</v>
      </c>
      <c r="BD148" s="21">
        <v>10.199999999999999</v>
      </c>
      <c r="BE148" s="21"/>
      <c r="BF148" s="17" t="s">
        <v>75</v>
      </c>
      <c r="BG148" s="14"/>
      <c r="BH148" s="17" t="s">
        <v>84</v>
      </c>
      <c r="BI148" s="17" t="s">
        <v>85</v>
      </c>
      <c r="BJ148" s="17"/>
      <c r="BK148" s="17" t="s">
        <v>91</v>
      </c>
      <c r="BL148" s="15" t="s">
        <v>79</v>
      </c>
      <c r="BM148" s="21">
        <v>700904.40633619996</v>
      </c>
      <c r="BN148" s="15" t="s">
        <v>80</v>
      </c>
      <c r="BO148" s="21"/>
      <c r="BP148" s="22">
        <v>37407</v>
      </c>
      <c r="BQ148" s="22">
        <v>48334</v>
      </c>
      <c r="BR148" s="21">
        <v>63000.31</v>
      </c>
      <c r="BS148" s="21">
        <v>100</v>
      </c>
      <c r="BT148" s="21">
        <v>29.96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45047</v>
      </c>
      <c r="E149" s="8" t="s">
        <v>272</v>
      </c>
      <c r="F149" s="9">
        <v>0</v>
      </c>
      <c r="G149" s="9">
        <v>0</v>
      </c>
      <c r="H149" s="10">
        <v>38552.720000000001</v>
      </c>
      <c r="I149" s="10">
        <v>0</v>
      </c>
      <c r="J149" s="10">
        <v>0</v>
      </c>
      <c r="K149" s="10">
        <v>38552.720000000001</v>
      </c>
      <c r="L149" s="10">
        <v>243.45</v>
      </c>
      <c r="M149" s="10">
        <v>0</v>
      </c>
      <c r="N149" s="10">
        <v>0</v>
      </c>
      <c r="O149" s="10">
        <v>0</v>
      </c>
      <c r="P149" s="10">
        <v>243.45</v>
      </c>
      <c r="Q149" s="10">
        <v>0</v>
      </c>
      <c r="R149" s="10">
        <v>0</v>
      </c>
      <c r="S149" s="10">
        <v>38309.269999999997</v>
      </c>
      <c r="T149" s="10">
        <v>0</v>
      </c>
      <c r="U149" s="10">
        <v>321.27</v>
      </c>
      <c r="V149" s="10">
        <v>0</v>
      </c>
      <c r="W149" s="10">
        <v>0</v>
      </c>
      <c r="X149" s="10">
        <v>321.27</v>
      </c>
      <c r="Y149" s="10">
        <v>0</v>
      </c>
      <c r="Z149" s="10">
        <v>0</v>
      </c>
      <c r="AA149" s="10">
        <v>0</v>
      </c>
      <c r="AB149" s="10">
        <v>90</v>
      </c>
      <c r="AC149" s="10">
        <v>0</v>
      </c>
      <c r="AD149" s="10">
        <v>25</v>
      </c>
      <c r="AE149" s="10">
        <v>0</v>
      </c>
      <c r="AF149" s="10">
        <v>0</v>
      </c>
      <c r="AG149" s="10">
        <v>0</v>
      </c>
      <c r="AH149" s="10">
        <v>79.72</v>
      </c>
      <c r="AI149" s="10">
        <v>45.08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4.0000000000000001E-3</v>
      </c>
      <c r="AR149" s="10">
        <v>0</v>
      </c>
      <c r="AS149" s="10">
        <v>0</v>
      </c>
      <c r="AT149" s="10">
        <v>0</v>
      </c>
      <c r="AU149" s="10">
        <f t="shared" si="2"/>
        <v>804.52399999999989</v>
      </c>
      <c r="AV149" s="10">
        <v>0</v>
      </c>
      <c r="AW149" s="10">
        <v>0</v>
      </c>
      <c r="AX149" s="11">
        <v>108</v>
      </c>
      <c r="AY149" s="11">
        <v>360</v>
      </c>
      <c r="AZ149" s="10">
        <v>223270.26</v>
      </c>
      <c r="BA149" s="10">
        <v>64350</v>
      </c>
      <c r="BB149" s="12">
        <v>90</v>
      </c>
      <c r="BC149" s="12">
        <v>53.579398601398601</v>
      </c>
      <c r="BD149" s="12">
        <v>10</v>
      </c>
      <c r="BE149" s="12"/>
      <c r="BF149" s="8" t="s">
        <v>75</v>
      </c>
      <c r="BG149" s="5"/>
      <c r="BH149" s="8" t="s">
        <v>84</v>
      </c>
      <c r="BI149" s="8" t="s">
        <v>242</v>
      </c>
      <c r="BJ149" s="8" t="s">
        <v>243</v>
      </c>
      <c r="BK149" s="8" t="s">
        <v>78</v>
      </c>
      <c r="BL149" s="6" t="s">
        <v>79</v>
      </c>
      <c r="BM149" s="12">
        <v>298155.80004001001</v>
      </c>
      <c r="BN149" s="6" t="s">
        <v>80</v>
      </c>
      <c r="BO149" s="12"/>
      <c r="BP149" s="13">
        <v>37421</v>
      </c>
      <c r="BQ149" s="13">
        <v>48366</v>
      </c>
      <c r="BR149" s="12">
        <v>0</v>
      </c>
      <c r="BS149" s="12">
        <v>90</v>
      </c>
      <c r="BT149" s="12">
        <v>25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45047</v>
      </c>
      <c r="E150" s="17" t="s">
        <v>273</v>
      </c>
      <c r="F150" s="18">
        <v>0</v>
      </c>
      <c r="G150" s="18">
        <v>0</v>
      </c>
      <c r="H150" s="19">
        <v>35491.480000000003</v>
      </c>
      <c r="I150" s="19">
        <v>0</v>
      </c>
      <c r="J150" s="19">
        <v>0</v>
      </c>
      <c r="K150" s="19">
        <v>35491.480000000003</v>
      </c>
      <c r="L150" s="19">
        <v>206.21</v>
      </c>
      <c r="M150" s="19">
        <v>0</v>
      </c>
      <c r="N150" s="19">
        <v>0</v>
      </c>
      <c r="O150" s="19">
        <v>0</v>
      </c>
      <c r="P150" s="19">
        <v>206.21</v>
      </c>
      <c r="Q150" s="19">
        <v>0</v>
      </c>
      <c r="R150" s="19">
        <v>0</v>
      </c>
      <c r="S150" s="19">
        <v>35285.269999999997</v>
      </c>
      <c r="T150" s="19">
        <v>0</v>
      </c>
      <c r="U150" s="19">
        <v>295.76</v>
      </c>
      <c r="V150" s="19">
        <v>0</v>
      </c>
      <c r="W150" s="19">
        <v>0</v>
      </c>
      <c r="X150" s="19">
        <v>295.76</v>
      </c>
      <c r="Y150" s="19">
        <v>0</v>
      </c>
      <c r="Z150" s="19">
        <v>0</v>
      </c>
      <c r="AA150" s="19">
        <v>0</v>
      </c>
      <c r="AB150" s="19">
        <v>90</v>
      </c>
      <c r="AC150" s="19">
        <v>0</v>
      </c>
      <c r="AD150" s="19">
        <v>25</v>
      </c>
      <c r="AE150" s="19">
        <v>0</v>
      </c>
      <c r="AF150" s="19">
        <v>0</v>
      </c>
      <c r="AG150" s="19">
        <v>0</v>
      </c>
      <c r="AH150" s="19">
        <v>72.819999999999993</v>
      </c>
      <c r="AI150" s="19">
        <v>45.1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1.4E-2</v>
      </c>
      <c r="AR150" s="19">
        <v>0</v>
      </c>
      <c r="AS150" s="19">
        <v>0</v>
      </c>
      <c r="AT150" s="19">
        <v>0</v>
      </c>
      <c r="AU150" s="19">
        <f t="shared" si="2"/>
        <v>734.904</v>
      </c>
      <c r="AV150" s="19">
        <v>0</v>
      </c>
      <c r="AW150" s="19">
        <v>0</v>
      </c>
      <c r="AX150" s="20">
        <v>108</v>
      </c>
      <c r="AY150" s="20">
        <v>360</v>
      </c>
      <c r="AZ150" s="19">
        <v>223270.26</v>
      </c>
      <c r="BA150" s="19">
        <v>57200</v>
      </c>
      <c r="BB150" s="21">
        <v>80</v>
      </c>
      <c r="BC150" s="21">
        <v>49.350027972028002</v>
      </c>
      <c r="BD150" s="21">
        <v>10</v>
      </c>
      <c r="BE150" s="21"/>
      <c r="BF150" s="17" t="s">
        <v>75</v>
      </c>
      <c r="BG150" s="14"/>
      <c r="BH150" s="17" t="s">
        <v>84</v>
      </c>
      <c r="BI150" s="17" t="s">
        <v>242</v>
      </c>
      <c r="BJ150" s="17" t="s">
        <v>243</v>
      </c>
      <c r="BK150" s="17" t="s">
        <v>78</v>
      </c>
      <c r="BL150" s="15" t="s">
        <v>79</v>
      </c>
      <c r="BM150" s="21">
        <v>274620.42232801003</v>
      </c>
      <c r="BN150" s="15" t="s">
        <v>80</v>
      </c>
      <c r="BO150" s="21"/>
      <c r="BP150" s="22">
        <v>37421</v>
      </c>
      <c r="BQ150" s="22">
        <v>48366</v>
      </c>
      <c r="BR150" s="21">
        <v>0</v>
      </c>
      <c r="BS150" s="21">
        <v>90</v>
      </c>
      <c r="BT150" s="21">
        <v>25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45047</v>
      </c>
      <c r="E151" s="8" t="s">
        <v>274</v>
      </c>
      <c r="F151" s="9">
        <v>148</v>
      </c>
      <c r="G151" s="9">
        <v>147</v>
      </c>
      <c r="H151" s="10">
        <v>40564.660000000003</v>
      </c>
      <c r="I151" s="10">
        <v>19170.16</v>
      </c>
      <c r="J151" s="10">
        <v>0</v>
      </c>
      <c r="K151" s="10">
        <v>59734.82</v>
      </c>
      <c r="L151" s="10">
        <v>226.68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59734.82</v>
      </c>
      <c r="T151" s="10">
        <v>63465.99</v>
      </c>
      <c r="U151" s="10">
        <v>338.04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63804.03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19396.84</v>
      </c>
      <c r="AW151" s="10">
        <v>63804.03</v>
      </c>
      <c r="AX151" s="11">
        <v>108</v>
      </c>
      <c r="AY151" s="11">
        <v>360</v>
      </c>
      <c r="AZ151" s="10">
        <v>223270.26</v>
      </c>
      <c r="BA151" s="10">
        <v>64350</v>
      </c>
      <c r="BB151" s="12">
        <v>90</v>
      </c>
      <c r="BC151" s="12">
        <v>83.545202797202805</v>
      </c>
      <c r="BD151" s="12">
        <v>10</v>
      </c>
      <c r="BE151" s="12"/>
      <c r="BF151" s="8" t="s">
        <v>75</v>
      </c>
      <c r="BG151" s="5"/>
      <c r="BH151" s="8" t="s">
        <v>84</v>
      </c>
      <c r="BI151" s="8" t="s">
        <v>242</v>
      </c>
      <c r="BJ151" s="8" t="s">
        <v>243</v>
      </c>
      <c r="BK151" s="8" t="s">
        <v>91</v>
      </c>
      <c r="BL151" s="6" t="s">
        <v>79</v>
      </c>
      <c r="BM151" s="12">
        <v>464907.92038965999</v>
      </c>
      <c r="BN151" s="6" t="s">
        <v>80</v>
      </c>
      <c r="BO151" s="12"/>
      <c r="BP151" s="13">
        <v>37421</v>
      </c>
      <c r="BQ151" s="13">
        <v>48366</v>
      </c>
      <c r="BR151" s="12">
        <v>40781.25</v>
      </c>
      <c r="BS151" s="12">
        <v>90</v>
      </c>
      <c r="BT151" s="12">
        <v>53.96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45047</v>
      </c>
      <c r="E152" s="17" t="s">
        <v>275</v>
      </c>
      <c r="F152" s="18">
        <v>1</v>
      </c>
      <c r="G152" s="18">
        <v>0</v>
      </c>
      <c r="H152" s="19">
        <v>59821.8</v>
      </c>
      <c r="I152" s="19">
        <v>0</v>
      </c>
      <c r="J152" s="19">
        <v>0</v>
      </c>
      <c r="K152" s="19">
        <v>59821.8</v>
      </c>
      <c r="L152" s="19">
        <v>330.8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59821.8</v>
      </c>
      <c r="T152" s="19">
        <v>0</v>
      </c>
      <c r="U152" s="19">
        <v>508.49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508.49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0.04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3.9830999999999998E-2</v>
      </c>
      <c r="AT152" s="19">
        <v>0</v>
      </c>
      <c r="AU152" s="19">
        <f t="shared" si="2"/>
        <v>1.6900000000000248E-4</v>
      </c>
      <c r="AV152" s="19">
        <v>330.8</v>
      </c>
      <c r="AW152" s="19">
        <v>508.49</v>
      </c>
      <c r="AX152" s="20">
        <v>108</v>
      </c>
      <c r="AY152" s="20">
        <v>360</v>
      </c>
      <c r="AZ152" s="19">
        <v>326482.65999999997</v>
      </c>
      <c r="BA152" s="19">
        <v>94050</v>
      </c>
      <c r="BB152" s="21">
        <v>90</v>
      </c>
      <c r="BC152" s="21">
        <v>57.245741626794299</v>
      </c>
      <c r="BD152" s="21">
        <v>10.199999999999999</v>
      </c>
      <c r="BE152" s="21"/>
      <c r="BF152" s="17" t="s">
        <v>75</v>
      </c>
      <c r="BG152" s="14"/>
      <c r="BH152" s="17" t="s">
        <v>84</v>
      </c>
      <c r="BI152" s="17" t="s">
        <v>122</v>
      </c>
      <c r="BJ152" s="17"/>
      <c r="BK152" s="17" t="s">
        <v>82</v>
      </c>
      <c r="BL152" s="15" t="s">
        <v>79</v>
      </c>
      <c r="BM152" s="21">
        <v>465584.87381339999</v>
      </c>
      <c r="BN152" s="15" t="s">
        <v>80</v>
      </c>
      <c r="BO152" s="21"/>
      <c r="BP152" s="22">
        <v>37428</v>
      </c>
      <c r="BQ152" s="22">
        <v>48366</v>
      </c>
      <c r="BR152" s="21">
        <v>290.08999999999997</v>
      </c>
      <c r="BS152" s="21">
        <v>100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45047</v>
      </c>
      <c r="E153" s="8" t="s">
        <v>276</v>
      </c>
      <c r="F153" s="9">
        <v>3</v>
      </c>
      <c r="G153" s="9">
        <v>2</v>
      </c>
      <c r="H153" s="10">
        <v>37831.35</v>
      </c>
      <c r="I153" s="10">
        <v>492.75</v>
      </c>
      <c r="J153" s="10">
        <v>0</v>
      </c>
      <c r="K153" s="10">
        <v>38324.1</v>
      </c>
      <c r="L153" s="10">
        <v>249.46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38324.1</v>
      </c>
      <c r="T153" s="10">
        <v>561.73</v>
      </c>
      <c r="U153" s="10">
        <v>315.26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876.99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742.21</v>
      </c>
      <c r="AW153" s="10">
        <v>876.99</v>
      </c>
      <c r="AX153" s="11">
        <v>108</v>
      </c>
      <c r="AY153" s="11">
        <v>360</v>
      </c>
      <c r="AZ153" s="10">
        <v>223603.59</v>
      </c>
      <c r="BA153" s="10">
        <v>64350</v>
      </c>
      <c r="BB153" s="12">
        <v>90</v>
      </c>
      <c r="BC153" s="12">
        <v>53.600139860139898</v>
      </c>
      <c r="BD153" s="12">
        <v>10</v>
      </c>
      <c r="BE153" s="12"/>
      <c r="BF153" s="8" t="s">
        <v>75</v>
      </c>
      <c r="BG153" s="5"/>
      <c r="BH153" s="8" t="s">
        <v>84</v>
      </c>
      <c r="BI153" s="8" t="s">
        <v>242</v>
      </c>
      <c r="BJ153" s="8" t="s">
        <v>243</v>
      </c>
      <c r="BK153" s="8" t="s">
        <v>82</v>
      </c>
      <c r="BL153" s="6" t="s">
        <v>79</v>
      </c>
      <c r="BM153" s="12">
        <v>298271.21989830001</v>
      </c>
      <c r="BN153" s="6" t="s">
        <v>80</v>
      </c>
      <c r="BO153" s="12"/>
      <c r="BP153" s="13">
        <v>37435</v>
      </c>
      <c r="BQ153" s="13">
        <v>48366</v>
      </c>
      <c r="BR153" s="12">
        <v>538.16</v>
      </c>
      <c r="BS153" s="12">
        <v>90</v>
      </c>
      <c r="BT153" s="12">
        <v>53.93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45047</v>
      </c>
      <c r="E154" s="17" t="s">
        <v>277</v>
      </c>
      <c r="F154" s="18">
        <v>210</v>
      </c>
      <c r="G154" s="18">
        <v>209</v>
      </c>
      <c r="H154" s="19">
        <v>26625.71</v>
      </c>
      <c r="I154" s="19">
        <v>41841.82</v>
      </c>
      <c r="J154" s="19">
        <v>0</v>
      </c>
      <c r="K154" s="19">
        <v>68467.53</v>
      </c>
      <c r="L154" s="19">
        <v>429.3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68467.53</v>
      </c>
      <c r="T154" s="19">
        <v>95274.72</v>
      </c>
      <c r="U154" s="19">
        <v>226.76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95501.48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42271.12</v>
      </c>
      <c r="AW154" s="19">
        <v>95501.48</v>
      </c>
      <c r="AX154" s="20">
        <v>50</v>
      </c>
      <c r="AY154" s="20">
        <v>300</v>
      </c>
      <c r="AZ154" s="19">
        <v>246594.47</v>
      </c>
      <c r="BA154" s="19">
        <v>70983</v>
      </c>
      <c r="BB154" s="21">
        <v>90</v>
      </c>
      <c r="BC154" s="21">
        <v>86.810612400152095</v>
      </c>
      <c r="BD154" s="21">
        <v>10.220000000000001</v>
      </c>
      <c r="BE154" s="21"/>
      <c r="BF154" s="17" t="s">
        <v>75</v>
      </c>
      <c r="BG154" s="14"/>
      <c r="BH154" s="17" t="s">
        <v>231</v>
      </c>
      <c r="BI154" s="17" t="s">
        <v>245</v>
      </c>
      <c r="BJ154" s="17" t="s">
        <v>246</v>
      </c>
      <c r="BK154" s="17" t="s">
        <v>91</v>
      </c>
      <c r="BL154" s="15" t="s">
        <v>79</v>
      </c>
      <c r="BM154" s="21">
        <v>532873.40593838994</v>
      </c>
      <c r="BN154" s="15" t="s">
        <v>80</v>
      </c>
      <c r="BO154" s="21"/>
      <c r="BP154" s="22">
        <v>37434</v>
      </c>
      <c r="BQ154" s="22">
        <v>46539</v>
      </c>
      <c r="BR154" s="21">
        <v>43463.67</v>
      </c>
      <c r="BS154" s="21">
        <v>77</v>
      </c>
      <c r="BT154" s="21">
        <v>29.84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45047</v>
      </c>
      <c r="E155" s="8" t="s">
        <v>278</v>
      </c>
      <c r="F155" s="9">
        <v>0</v>
      </c>
      <c r="G155" s="9">
        <v>0</v>
      </c>
      <c r="H155" s="10">
        <v>26625.71</v>
      </c>
      <c r="I155" s="10">
        <v>0</v>
      </c>
      <c r="J155" s="10">
        <v>0</v>
      </c>
      <c r="K155" s="10">
        <v>26625.71</v>
      </c>
      <c r="L155" s="10">
        <v>429.3</v>
      </c>
      <c r="M155" s="10">
        <v>0</v>
      </c>
      <c r="N155" s="10">
        <v>0</v>
      </c>
      <c r="O155" s="10">
        <v>0</v>
      </c>
      <c r="P155" s="10">
        <v>429.3</v>
      </c>
      <c r="Q155" s="10">
        <v>0</v>
      </c>
      <c r="R155" s="10">
        <v>0</v>
      </c>
      <c r="S155" s="10">
        <v>26196.41</v>
      </c>
      <c r="T155" s="10">
        <v>0</v>
      </c>
      <c r="U155" s="10">
        <v>226.76</v>
      </c>
      <c r="V155" s="10">
        <v>0</v>
      </c>
      <c r="W155" s="10">
        <v>0</v>
      </c>
      <c r="X155" s="10">
        <v>226.76</v>
      </c>
      <c r="Y155" s="10">
        <v>0</v>
      </c>
      <c r="Z155" s="10">
        <v>0</v>
      </c>
      <c r="AA155" s="10">
        <v>0</v>
      </c>
      <c r="AB155" s="10">
        <v>77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38.869999999999997</v>
      </c>
      <c r="AI155" s="10">
        <v>44.78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2.5697000000000001E-2</v>
      </c>
      <c r="AT155" s="10">
        <v>0</v>
      </c>
      <c r="AU155" s="10">
        <f t="shared" si="2"/>
        <v>816.684303</v>
      </c>
      <c r="AV155" s="10">
        <v>0</v>
      </c>
      <c r="AW155" s="10">
        <v>0</v>
      </c>
      <c r="AX155" s="11">
        <v>50</v>
      </c>
      <c r="AY155" s="11">
        <v>300</v>
      </c>
      <c r="AZ155" s="10">
        <v>246594.47</v>
      </c>
      <c r="BA155" s="10">
        <v>70983</v>
      </c>
      <c r="BB155" s="12">
        <v>90</v>
      </c>
      <c r="BC155" s="12">
        <v>33.214669709648803</v>
      </c>
      <c r="BD155" s="12">
        <v>10.220000000000001</v>
      </c>
      <c r="BE155" s="12"/>
      <c r="BF155" s="8" t="s">
        <v>75</v>
      </c>
      <c r="BG155" s="5"/>
      <c r="BH155" s="8" t="s">
        <v>231</v>
      </c>
      <c r="BI155" s="8" t="s">
        <v>245</v>
      </c>
      <c r="BJ155" s="8" t="s">
        <v>246</v>
      </c>
      <c r="BK155" s="8" t="s">
        <v>78</v>
      </c>
      <c r="BL155" s="6" t="s">
        <v>79</v>
      </c>
      <c r="BM155" s="12">
        <v>203883.07012183001</v>
      </c>
      <c r="BN155" s="6" t="s">
        <v>80</v>
      </c>
      <c r="BO155" s="12"/>
      <c r="BP155" s="13">
        <v>37434</v>
      </c>
      <c r="BQ155" s="13">
        <v>46539</v>
      </c>
      <c r="BR155" s="12">
        <v>0</v>
      </c>
      <c r="BS155" s="12">
        <v>77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45047</v>
      </c>
      <c r="E156" s="17" t="s">
        <v>279</v>
      </c>
      <c r="F156" s="18">
        <v>73</v>
      </c>
      <c r="G156" s="18">
        <v>72</v>
      </c>
      <c r="H156" s="19">
        <v>38397.78</v>
      </c>
      <c r="I156" s="19">
        <v>32169.65</v>
      </c>
      <c r="J156" s="19">
        <v>0</v>
      </c>
      <c r="K156" s="19">
        <v>70567.429999999993</v>
      </c>
      <c r="L156" s="19">
        <v>594.35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70567.429999999993</v>
      </c>
      <c r="T156" s="19">
        <v>33431.72</v>
      </c>
      <c r="U156" s="19">
        <v>316.77999999999997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33748.5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32764</v>
      </c>
      <c r="AW156" s="19">
        <v>33748.5</v>
      </c>
      <c r="AX156" s="20">
        <v>50</v>
      </c>
      <c r="AY156" s="20">
        <v>300</v>
      </c>
      <c r="AZ156" s="19">
        <v>380561.87</v>
      </c>
      <c r="BA156" s="19">
        <v>101050</v>
      </c>
      <c r="BB156" s="21">
        <v>83.46</v>
      </c>
      <c r="BC156" s="21">
        <v>58.283599285502198</v>
      </c>
      <c r="BD156" s="21">
        <v>9.9</v>
      </c>
      <c r="BE156" s="21"/>
      <c r="BF156" s="17" t="s">
        <v>75</v>
      </c>
      <c r="BG156" s="14"/>
      <c r="BH156" s="17" t="s">
        <v>93</v>
      </c>
      <c r="BI156" s="17" t="s">
        <v>270</v>
      </c>
      <c r="BJ156" s="17"/>
      <c r="BK156" s="17" t="s">
        <v>91</v>
      </c>
      <c r="BL156" s="15" t="s">
        <v>79</v>
      </c>
      <c r="BM156" s="21">
        <v>549216.63995208999</v>
      </c>
      <c r="BN156" s="15" t="s">
        <v>80</v>
      </c>
      <c r="BO156" s="21"/>
      <c r="BP156" s="22">
        <v>37470</v>
      </c>
      <c r="BQ156" s="22">
        <v>46600</v>
      </c>
      <c r="BR156" s="21">
        <v>20906.509999999998</v>
      </c>
      <c r="BS156" s="21">
        <v>132.44999999999999</v>
      </c>
      <c r="BT156" s="21">
        <v>29.7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45047</v>
      </c>
      <c r="E157" s="8" t="s">
        <v>280</v>
      </c>
      <c r="F157" s="9">
        <v>4</v>
      </c>
      <c r="G157" s="9">
        <v>3</v>
      </c>
      <c r="H157" s="10">
        <v>38615.519999999997</v>
      </c>
      <c r="I157" s="10">
        <v>1880.44</v>
      </c>
      <c r="J157" s="10">
        <v>0</v>
      </c>
      <c r="K157" s="10">
        <v>40495.96</v>
      </c>
      <c r="L157" s="10">
        <v>637.17999999999995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40495.96</v>
      </c>
      <c r="T157" s="10">
        <v>986.84</v>
      </c>
      <c r="U157" s="10">
        <v>318.58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1305.42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2517.62</v>
      </c>
      <c r="AW157" s="10">
        <v>1305.42</v>
      </c>
      <c r="AX157" s="11">
        <v>50</v>
      </c>
      <c r="AY157" s="11">
        <v>300</v>
      </c>
      <c r="AZ157" s="10">
        <v>380922.42</v>
      </c>
      <c r="BA157" s="10">
        <v>106000</v>
      </c>
      <c r="BB157" s="12">
        <v>87.55</v>
      </c>
      <c r="BC157" s="12">
        <v>33.447370735849098</v>
      </c>
      <c r="BD157" s="12">
        <v>9.9</v>
      </c>
      <c r="BE157" s="12"/>
      <c r="BF157" s="8" t="s">
        <v>75</v>
      </c>
      <c r="BG157" s="5"/>
      <c r="BH157" s="8" t="s">
        <v>93</v>
      </c>
      <c r="BI157" s="8" t="s">
        <v>270</v>
      </c>
      <c r="BJ157" s="8"/>
      <c r="BK157" s="8" t="s">
        <v>82</v>
      </c>
      <c r="BL157" s="6" t="s">
        <v>79</v>
      </c>
      <c r="BM157" s="12">
        <v>315174.50873348</v>
      </c>
      <c r="BN157" s="6" t="s">
        <v>80</v>
      </c>
      <c r="BO157" s="12"/>
      <c r="BP157" s="13">
        <v>37481</v>
      </c>
      <c r="BQ157" s="13">
        <v>46600</v>
      </c>
      <c r="BR157" s="12">
        <v>1033.24</v>
      </c>
      <c r="BS157" s="12">
        <v>138.94</v>
      </c>
      <c r="BT157" s="12">
        <v>29.69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45047</v>
      </c>
      <c r="E158" s="17" t="s">
        <v>281</v>
      </c>
      <c r="F158" s="18">
        <v>8</v>
      </c>
      <c r="G158" s="18">
        <v>7</v>
      </c>
      <c r="H158" s="19">
        <v>33857.9</v>
      </c>
      <c r="I158" s="19">
        <v>3550.23</v>
      </c>
      <c r="J158" s="19">
        <v>0</v>
      </c>
      <c r="K158" s="19">
        <v>37408.129999999997</v>
      </c>
      <c r="L158" s="19">
        <v>524.04999999999995</v>
      </c>
      <c r="M158" s="19">
        <v>0</v>
      </c>
      <c r="N158" s="19">
        <v>0</v>
      </c>
      <c r="O158" s="19">
        <v>429.9</v>
      </c>
      <c r="P158" s="19">
        <v>0</v>
      </c>
      <c r="Q158" s="19">
        <v>0</v>
      </c>
      <c r="R158" s="19">
        <v>0</v>
      </c>
      <c r="S158" s="19">
        <v>36978.230000000003</v>
      </c>
      <c r="T158" s="19">
        <v>2073.44</v>
      </c>
      <c r="U158" s="19">
        <v>279.33</v>
      </c>
      <c r="V158" s="19">
        <v>0</v>
      </c>
      <c r="W158" s="19">
        <v>308.62</v>
      </c>
      <c r="X158" s="19">
        <v>0</v>
      </c>
      <c r="Y158" s="19">
        <v>0</v>
      </c>
      <c r="Z158" s="19">
        <v>0</v>
      </c>
      <c r="AA158" s="19">
        <v>2044.15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116.78</v>
      </c>
      <c r="AK158" s="19">
        <v>0</v>
      </c>
      <c r="AL158" s="19">
        <v>0</v>
      </c>
      <c r="AM158" s="19">
        <v>11.72</v>
      </c>
      <c r="AN158" s="19">
        <v>0</v>
      </c>
      <c r="AO158" s="19">
        <v>48.79</v>
      </c>
      <c r="AP158" s="19">
        <v>56.07</v>
      </c>
      <c r="AQ158" s="19">
        <v>0</v>
      </c>
      <c r="AR158" s="19">
        <v>0</v>
      </c>
      <c r="AS158" s="19">
        <v>3.8549999999999999E-3</v>
      </c>
      <c r="AT158" s="19">
        <v>0</v>
      </c>
      <c r="AU158" s="19">
        <f t="shared" si="2"/>
        <v>971.87614499999995</v>
      </c>
      <c r="AV158" s="19">
        <v>3644.38</v>
      </c>
      <c r="AW158" s="19">
        <v>2044.15</v>
      </c>
      <c r="AX158" s="20">
        <v>50</v>
      </c>
      <c r="AY158" s="20">
        <v>300</v>
      </c>
      <c r="AZ158" s="19">
        <v>311950.68</v>
      </c>
      <c r="BA158" s="19">
        <v>89100</v>
      </c>
      <c r="BB158" s="21">
        <v>90</v>
      </c>
      <c r="BC158" s="21">
        <v>37.351747474747498</v>
      </c>
      <c r="BD158" s="21">
        <v>9.9</v>
      </c>
      <c r="BE158" s="21"/>
      <c r="BF158" s="17" t="s">
        <v>75</v>
      </c>
      <c r="BG158" s="14"/>
      <c r="BH158" s="17" t="s">
        <v>84</v>
      </c>
      <c r="BI158" s="17" t="s">
        <v>85</v>
      </c>
      <c r="BJ158" s="17"/>
      <c r="BK158" s="17" t="s">
        <v>91</v>
      </c>
      <c r="BL158" s="15" t="s">
        <v>79</v>
      </c>
      <c r="BM158" s="21">
        <v>287796.49807248998</v>
      </c>
      <c r="BN158" s="15" t="s">
        <v>80</v>
      </c>
      <c r="BO158" s="21"/>
      <c r="BP158" s="22">
        <v>37495</v>
      </c>
      <c r="BQ158" s="22">
        <v>46600</v>
      </c>
      <c r="BR158" s="21">
        <v>1768.06</v>
      </c>
      <c r="BS158" s="21">
        <v>116.78</v>
      </c>
      <c r="BT158" s="21">
        <v>29.62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45047</v>
      </c>
      <c r="E159" s="8" t="s">
        <v>282</v>
      </c>
      <c r="F159" s="9">
        <v>148</v>
      </c>
      <c r="G159" s="9">
        <v>147</v>
      </c>
      <c r="H159" s="10">
        <v>26970.5</v>
      </c>
      <c r="I159" s="10">
        <v>35483.589999999997</v>
      </c>
      <c r="J159" s="10">
        <v>0</v>
      </c>
      <c r="K159" s="10">
        <v>62454.09</v>
      </c>
      <c r="L159" s="10">
        <v>417.52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62454.09</v>
      </c>
      <c r="T159" s="10">
        <v>58283.34</v>
      </c>
      <c r="U159" s="10">
        <v>222.51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58505.85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35901.11</v>
      </c>
      <c r="AW159" s="10">
        <v>58505.85</v>
      </c>
      <c r="AX159" s="11">
        <v>50</v>
      </c>
      <c r="AY159" s="11">
        <v>300</v>
      </c>
      <c r="AZ159" s="10">
        <v>248635.86</v>
      </c>
      <c r="BA159" s="10">
        <v>70983</v>
      </c>
      <c r="BB159" s="12">
        <v>90</v>
      </c>
      <c r="BC159" s="12">
        <v>79.186116394066204</v>
      </c>
      <c r="BD159" s="12">
        <v>9.9</v>
      </c>
      <c r="BE159" s="12"/>
      <c r="BF159" s="8" t="s">
        <v>75</v>
      </c>
      <c r="BG159" s="5"/>
      <c r="BH159" s="8" t="s">
        <v>231</v>
      </c>
      <c r="BI159" s="8" t="s">
        <v>245</v>
      </c>
      <c r="BJ159" s="8"/>
      <c r="BK159" s="8" t="s">
        <v>91</v>
      </c>
      <c r="BL159" s="6" t="s">
        <v>79</v>
      </c>
      <c r="BM159" s="12">
        <v>486071.62625967001</v>
      </c>
      <c r="BN159" s="6" t="s">
        <v>80</v>
      </c>
      <c r="BO159" s="12"/>
      <c r="BP159" s="13">
        <v>37498</v>
      </c>
      <c r="BQ159" s="13">
        <v>46600</v>
      </c>
      <c r="BR159" s="12">
        <v>33010.61</v>
      </c>
      <c r="BS159" s="12">
        <v>100</v>
      </c>
      <c r="BT159" s="12">
        <v>29.6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45047</v>
      </c>
      <c r="E160" s="17" t="s">
        <v>283</v>
      </c>
      <c r="F160" s="18">
        <v>109</v>
      </c>
      <c r="G160" s="18">
        <v>108</v>
      </c>
      <c r="H160" s="19">
        <v>60475.07</v>
      </c>
      <c r="I160" s="19">
        <v>22925.7</v>
      </c>
      <c r="J160" s="19">
        <v>0</v>
      </c>
      <c r="K160" s="19">
        <v>83400.77</v>
      </c>
      <c r="L160" s="19">
        <v>325.25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83400.77</v>
      </c>
      <c r="T160" s="19">
        <v>67717.62</v>
      </c>
      <c r="U160" s="19">
        <v>514.04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68231.66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23250.95</v>
      </c>
      <c r="AW160" s="19">
        <v>68231.66</v>
      </c>
      <c r="AX160" s="20">
        <v>110</v>
      </c>
      <c r="AY160" s="20">
        <v>360</v>
      </c>
      <c r="AZ160" s="19">
        <v>329433.84999999998</v>
      </c>
      <c r="BA160" s="19">
        <v>94050</v>
      </c>
      <c r="BB160" s="21">
        <v>90</v>
      </c>
      <c r="BC160" s="21">
        <v>79.809349282296694</v>
      </c>
      <c r="BD160" s="21">
        <v>10.199999999999999</v>
      </c>
      <c r="BE160" s="21"/>
      <c r="BF160" s="17" t="s">
        <v>75</v>
      </c>
      <c r="BG160" s="14"/>
      <c r="BH160" s="17" t="s">
        <v>236</v>
      </c>
      <c r="BI160" s="17" t="s">
        <v>284</v>
      </c>
      <c r="BJ160" s="17"/>
      <c r="BK160" s="17" t="s">
        <v>91</v>
      </c>
      <c r="BL160" s="15" t="s">
        <v>79</v>
      </c>
      <c r="BM160" s="21">
        <v>649096.76700451004</v>
      </c>
      <c r="BN160" s="15" t="s">
        <v>80</v>
      </c>
      <c r="BO160" s="21"/>
      <c r="BP160" s="22">
        <v>37498</v>
      </c>
      <c r="BQ160" s="22">
        <v>48427</v>
      </c>
      <c r="BR160" s="21">
        <v>35715.699999999997</v>
      </c>
      <c r="BS160" s="21">
        <v>100</v>
      </c>
      <c r="BT160" s="21">
        <v>29.62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45047</v>
      </c>
      <c r="E161" s="8" t="s">
        <v>285</v>
      </c>
      <c r="F161" s="9">
        <v>1</v>
      </c>
      <c r="G161" s="9">
        <v>2</v>
      </c>
      <c r="H161" s="10">
        <v>26115.87</v>
      </c>
      <c r="I161" s="10">
        <v>572.79999999999995</v>
      </c>
      <c r="J161" s="10">
        <v>0</v>
      </c>
      <c r="K161" s="10">
        <v>26688.67</v>
      </c>
      <c r="L161" s="10">
        <v>399.92</v>
      </c>
      <c r="M161" s="10">
        <v>0</v>
      </c>
      <c r="N161" s="10">
        <v>0</v>
      </c>
      <c r="O161" s="10">
        <v>572.79999999999995</v>
      </c>
      <c r="P161" s="10">
        <v>165</v>
      </c>
      <c r="Q161" s="10">
        <v>0</v>
      </c>
      <c r="R161" s="10">
        <v>0</v>
      </c>
      <c r="S161" s="10">
        <v>25950.87</v>
      </c>
      <c r="T161" s="10">
        <v>216.08</v>
      </c>
      <c r="U161" s="10">
        <v>212.84</v>
      </c>
      <c r="V161" s="10">
        <v>0</v>
      </c>
      <c r="W161" s="10">
        <v>216.08</v>
      </c>
      <c r="X161" s="10">
        <v>212.84</v>
      </c>
      <c r="Y161" s="10">
        <v>0</v>
      </c>
      <c r="Z161" s="10">
        <v>0</v>
      </c>
      <c r="AA161" s="10">
        <v>0</v>
      </c>
      <c r="AB161" s="10">
        <v>100</v>
      </c>
      <c r="AC161" s="10">
        <v>0</v>
      </c>
      <c r="AD161" s="10">
        <v>0</v>
      </c>
      <c r="AE161" s="10">
        <v>0</v>
      </c>
      <c r="AF161" s="10">
        <v>29.49</v>
      </c>
      <c r="AG161" s="10">
        <v>0</v>
      </c>
      <c r="AH161" s="10">
        <v>37.78</v>
      </c>
      <c r="AI161" s="10">
        <v>43.03</v>
      </c>
      <c r="AJ161" s="10">
        <v>100</v>
      </c>
      <c r="AK161" s="10">
        <v>0</v>
      </c>
      <c r="AL161" s="10">
        <v>0</v>
      </c>
      <c r="AM161" s="10">
        <v>29.49</v>
      </c>
      <c r="AN161" s="10">
        <v>0</v>
      </c>
      <c r="AO161" s="10">
        <v>37.78</v>
      </c>
      <c r="AP161" s="10">
        <v>43.03</v>
      </c>
      <c r="AQ161" s="10">
        <v>0</v>
      </c>
      <c r="AR161" s="10">
        <v>0</v>
      </c>
      <c r="AS161" s="10">
        <v>8.9940000000000003E-3</v>
      </c>
      <c r="AT161" s="10">
        <v>0</v>
      </c>
      <c r="AU161" s="10">
        <f t="shared" si="2"/>
        <v>1587.3110060000001</v>
      </c>
      <c r="AV161" s="10">
        <v>234.92</v>
      </c>
      <c r="AW161" s="10">
        <v>0</v>
      </c>
      <c r="AX161" s="11">
        <v>51</v>
      </c>
      <c r="AY161" s="11">
        <v>300</v>
      </c>
      <c r="AZ161" s="10">
        <v>310031.53000000003</v>
      </c>
      <c r="BA161" s="10">
        <v>68600</v>
      </c>
      <c r="BB161" s="12">
        <v>70</v>
      </c>
      <c r="BC161" s="12">
        <v>26.480479591836701</v>
      </c>
      <c r="BD161" s="12">
        <v>9.7799999999999994</v>
      </c>
      <c r="BE161" s="12"/>
      <c r="BF161" s="8" t="s">
        <v>75</v>
      </c>
      <c r="BG161" s="5"/>
      <c r="BH161" s="8" t="s">
        <v>84</v>
      </c>
      <c r="BI161" s="8" t="s">
        <v>116</v>
      </c>
      <c r="BJ161" s="8" t="s">
        <v>286</v>
      </c>
      <c r="BK161" s="8" t="s">
        <v>82</v>
      </c>
      <c r="BL161" s="6" t="s">
        <v>79</v>
      </c>
      <c r="BM161" s="12">
        <v>201972.06594080999</v>
      </c>
      <c r="BN161" s="6" t="s">
        <v>80</v>
      </c>
      <c r="BO161" s="12"/>
      <c r="BP161" s="13">
        <v>37526</v>
      </c>
      <c r="BQ161" s="13">
        <v>46631</v>
      </c>
      <c r="BR161" s="12">
        <v>0</v>
      </c>
      <c r="BS161" s="12">
        <v>100</v>
      </c>
      <c r="BT161" s="12">
        <v>29.49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45047</v>
      </c>
      <c r="E162" s="17" t="s">
        <v>287</v>
      </c>
      <c r="F162" s="18">
        <v>1</v>
      </c>
      <c r="G162" s="18">
        <v>1</v>
      </c>
      <c r="H162" s="19">
        <v>31713.52</v>
      </c>
      <c r="I162" s="19">
        <v>796.84</v>
      </c>
      <c r="J162" s="19">
        <v>0</v>
      </c>
      <c r="K162" s="19">
        <v>32510.36</v>
      </c>
      <c r="L162" s="19">
        <v>803.42</v>
      </c>
      <c r="M162" s="19">
        <v>0</v>
      </c>
      <c r="N162" s="19">
        <v>0</v>
      </c>
      <c r="O162" s="19">
        <v>796.84</v>
      </c>
      <c r="P162" s="19">
        <v>0</v>
      </c>
      <c r="Q162" s="19">
        <v>0</v>
      </c>
      <c r="R162" s="19">
        <v>0</v>
      </c>
      <c r="S162" s="19">
        <v>31713.52</v>
      </c>
      <c r="T162" s="19">
        <v>268.48</v>
      </c>
      <c r="U162" s="19">
        <v>261.89999999999998</v>
      </c>
      <c r="V162" s="19">
        <v>0</v>
      </c>
      <c r="W162" s="19">
        <v>268.48</v>
      </c>
      <c r="X162" s="19">
        <v>0</v>
      </c>
      <c r="Y162" s="19">
        <v>0</v>
      </c>
      <c r="Z162" s="19">
        <v>0</v>
      </c>
      <c r="AA162" s="19">
        <v>261.89999999999998</v>
      </c>
      <c r="AB162" s="19">
        <v>0</v>
      </c>
      <c r="AC162" s="19">
        <v>0</v>
      </c>
      <c r="AD162" s="19">
        <v>0</v>
      </c>
      <c r="AE162" s="19">
        <v>0</v>
      </c>
      <c r="AF162" s="19">
        <v>14.75</v>
      </c>
      <c r="AG162" s="19">
        <v>0</v>
      </c>
      <c r="AH162" s="19">
        <v>0</v>
      </c>
      <c r="AI162" s="19">
        <v>0</v>
      </c>
      <c r="AJ162" s="19">
        <v>153.91999999999999</v>
      </c>
      <c r="AK162" s="19">
        <v>0</v>
      </c>
      <c r="AL162" s="19">
        <v>0</v>
      </c>
      <c r="AM162" s="19">
        <v>0</v>
      </c>
      <c r="AN162" s="19">
        <v>0</v>
      </c>
      <c r="AO162" s="19">
        <v>64.650000000000006</v>
      </c>
      <c r="AP162" s="19">
        <v>74.02</v>
      </c>
      <c r="AQ162" s="19">
        <v>1E-3</v>
      </c>
      <c r="AR162" s="19">
        <v>0</v>
      </c>
      <c r="AS162" s="19">
        <v>0</v>
      </c>
      <c r="AT162" s="19">
        <v>0</v>
      </c>
      <c r="AU162" s="19">
        <f t="shared" si="2"/>
        <v>1372.6610000000001</v>
      </c>
      <c r="AV162" s="19">
        <v>803.42</v>
      </c>
      <c r="AW162" s="19">
        <v>261.89999999999998</v>
      </c>
      <c r="AX162" s="20">
        <v>33</v>
      </c>
      <c r="AY162" s="20">
        <v>300</v>
      </c>
      <c r="AZ162" s="19">
        <v>415946</v>
      </c>
      <c r="BA162" s="19">
        <v>118059</v>
      </c>
      <c r="BB162" s="21">
        <v>90</v>
      </c>
      <c r="BC162" s="21">
        <v>24.176189871166098</v>
      </c>
      <c r="BD162" s="21">
        <v>9.91</v>
      </c>
      <c r="BE162" s="21"/>
      <c r="BF162" s="17" t="s">
        <v>75</v>
      </c>
      <c r="BG162" s="14"/>
      <c r="BH162" s="17" t="s">
        <v>93</v>
      </c>
      <c r="BI162" s="17" t="s">
        <v>187</v>
      </c>
      <c r="BJ162" s="17"/>
      <c r="BK162" s="17" t="s">
        <v>82</v>
      </c>
      <c r="BL162" s="15" t="s">
        <v>79</v>
      </c>
      <c r="BM162" s="21">
        <v>246821.98140776</v>
      </c>
      <c r="BN162" s="15" t="s">
        <v>80</v>
      </c>
      <c r="BO162" s="21"/>
      <c r="BP162" s="22">
        <v>37533</v>
      </c>
      <c r="BQ162" s="22">
        <v>46660</v>
      </c>
      <c r="BR162" s="21">
        <v>307.38</v>
      </c>
      <c r="BS162" s="21">
        <v>153.91999999999999</v>
      </c>
      <c r="BT162" s="21">
        <v>29.46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45047</v>
      </c>
      <c r="E163" s="8" t="s">
        <v>288</v>
      </c>
      <c r="F163" s="9">
        <v>2</v>
      </c>
      <c r="G163" s="9">
        <v>1</v>
      </c>
      <c r="H163" s="10">
        <v>27883.599999999999</v>
      </c>
      <c r="I163" s="10">
        <v>408.51</v>
      </c>
      <c r="J163" s="10">
        <v>0</v>
      </c>
      <c r="K163" s="10">
        <v>28292.11</v>
      </c>
      <c r="L163" s="10">
        <v>411.89</v>
      </c>
      <c r="M163" s="10">
        <v>0</v>
      </c>
      <c r="N163" s="10">
        <v>0</v>
      </c>
      <c r="O163" s="10">
        <v>379.14</v>
      </c>
      <c r="P163" s="10">
        <v>0</v>
      </c>
      <c r="Q163" s="10">
        <v>0</v>
      </c>
      <c r="R163" s="10">
        <v>0</v>
      </c>
      <c r="S163" s="10">
        <v>27912.97</v>
      </c>
      <c r="T163" s="10">
        <v>233.65</v>
      </c>
      <c r="U163" s="10">
        <v>230.27</v>
      </c>
      <c r="V163" s="10">
        <v>0</v>
      </c>
      <c r="W163" s="10">
        <v>233.65</v>
      </c>
      <c r="X163" s="10">
        <v>0</v>
      </c>
      <c r="Y163" s="10">
        <v>0</v>
      </c>
      <c r="Z163" s="10">
        <v>0</v>
      </c>
      <c r="AA163" s="10">
        <v>230.27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100</v>
      </c>
      <c r="AK163" s="10">
        <v>0</v>
      </c>
      <c r="AL163" s="10">
        <v>0</v>
      </c>
      <c r="AM163" s="10">
        <v>29.37</v>
      </c>
      <c r="AN163" s="10">
        <v>0</v>
      </c>
      <c r="AO163" s="10">
        <v>39.33</v>
      </c>
      <c r="AP163" s="10">
        <v>44.82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826.31</v>
      </c>
      <c r="AV163" s="10">
        <v>441.26</v>
      </c>
      <c r="AW163" s="10">
        <v>230.27</v>
      </c>
      <c r="AX163" s="11">
        <v>52</v>
      </c>
      <c r="AY163" s="11">
        <v>300</v>
      </c>
      <c r="AZ163" s="10">
        <v>251350</v>
      </c>
      <c r="BA163" s="10">
        <v>71164</v>
      </c>
      <c r="BB163" s="12">
        <v>90</v>
      </c>
      <c r="BC163" s="12">
        <v>35.3010974650104</v>
      </c>
      <c r="BD163" s="12">
        <v>9.91</v>
      </c>
      <c r="BE163" s="12"/>
      <c r="BF163" s="8" t="s">
        <v>75</v>
      </c>
      <c r="BG163" s="5"/>
      <c r="BH163" s="8" t="s">
        <v>93</v>
      </c>
      <c r="BI163" s="8" t="s">
        <v>94</v>
      </c>
      <c r="BJ163" s="8" t="s">
        <v>135</v>
      </c>
      <c r="BK163" s="8" t="s">
        <v>82</v>
      </c>
      <c r="BL163" s="6" t="s">
        <v>79</v>
      </c>
      <c r="BM163" s="12">
        <v>217242.82143310999</v>
      </c>
      <c r="BN163" s="6" t="s">
        <v>80</v>
      </c>
      <c r="BO163" s="12"/>
      <c r="BP163" s="13">
        <v>37547</v>
      </c>
      <c r="BQ163" s="13">
        <v>46660</v>
      </c>
      <c r="BR163" s="12">
        <v>213.52</v>
      </c>
      <c r="BS163" s="12">
        <v>100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45047</v>
      </c>
      <c r="E164" s="17" t="s">
        <v>289</v>
      </c>
      <c r="F164" s="15" t="s">
        <v>105</v>
      </c>
      <c r="G164" s="18">
        <v>0</v>
      </c>
      <c r="H164" s="19">
        <v>30979.81</v>
      </c>
      <c r="I164" s="19">
        <v>0</v>
      </c>
      <c r="J164" s="19">
        <v>0</v>
      </c>
      <c r="K164" s="19">
        <v>30979.81</v>
      </c>
      <c r="L164" s="19">
        <v>458.83</v>
      </c>
      <c r="M164" s="19">
        <v>0</v>
      </c>
      <c r="N164" s="19">
        <v>0</v>
      </c>
      <c r="O164" s="19">
        <v>0</v>
      </c>
      <c r="P164" s="19">
        <v>458.83</v>
      </c>
      <c r="Q164" s="19">
        <v>30520.98</v>
      </c>
      <c r="R164" s="19">
        <v>0</v>
      </c>
      <c r="S164" s="19">
        <v>0</v>
      </c>
      <c r="T164" s="19">
        <v>0</v>
      </c>
      <c r="U164" s="19">
        <v>255.84</v>
      </c>
      <c r="V164" s="19">
        <v>0</v>
      </c>
      <c r="W164" s="19">
        <v>0</v>
      </c>
      <c r="X164" s="19">
        <v>255.84</v>
      </c>
      <c r="Y164" s="19">
        <v>0</v>
      </c>
      <c r="Z164" s="19">
        <v>0</v>
      </c>
      <c r="AA164" s="19">
        <v>0</v>
      </c>
      <c r="AB164" s="19">
        <v>103.25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43.37</v>
      </c>
      <c r="AI164" s="19">
        <v>49.67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13.292</v>
      </c>
      <c r="AR164" s="19">
        <v>0</v>
      </c>
      <c r="AS164" s="19">
        <v>0</v>
      </c>
      <c r="AT164" s="19">
        <v>0</v>
      </c>
      <c r="AU164" s="19">
        <f t="shared" si="2"/>
        <v>31445.232</v>
      </c>
      <c r="AV164" s="19">
        <v>0</v>
      </c>
      <c r="AW164" s="19">
        <v>0</v>
      </c>
      <c r="AX164" s="20">
        <v>52</v>
      </c>
      <c r="AY164" s="20">
        <v>300</v>
      </c>
      <c r="AZ164" s="19">
        <v>280210.03999999998</v>
      </c>
      <c r="BA164" s="19">
        <v>79200</v>
      </c>
      <c r="BB164" s="21">
        <v>90</v>
      </c>
      <c r="BC164" s="21">
        <v>0</v>
      </c>
      <c r="BD164" s="21">
        <v>9.91</v>
      </c>
      <c r="BE164" s="21"/>
      <c r="BF164" s="17" t="s">
        <v>75</v>
      </c>
      <c r="BG164" s="14"/>
      <c r="BH164" s="17" t="s">
        <v>84</v>
      </c>
      <c r="BI164" s="17" t="s">
        <v>122</v>
      </c>
      <c r="BJ164" s="17"/>
      <c r="BK164" s="17" t="s">
        <v>78</v>
      </c>
      <c r="BL164" s="15" t="s">
        <v>79</v>
      </c>
      <c r="BM164" s="21">
        <v>0</v>
      </c>
      <c r="BN164" s="15" t="s">
        <v>80</v>
      </c>
      <c r="BO164" s="21"/>
      <c r="BP164" s="22">
        <v>37560</v>
      </c>
      <c r="BQ164" s="22">
        <v>46660</v>
      </c>
      <c r="BR164" s="21">
        <v>0</v>
      </c>
      <c r="BS164" s="21">
        <v>0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45047</v>
      </c>
      <c r="E165" s="8" t="s">
        <v>290</v>
      </c>
      <c r="F165" s="9">
        <v>0</v>
      </c>
      <c r="G165" s="9">
        <v>0</v>
      </c>
      <c r="H165" s="10">
        <v>30839.9</v>
      </c>
      <c r="I165" s="10">
        <v>0</v>
      </c>
      <c r="J165" s="10">
        <v>0</v>
      </c>
      <c r="K165" s="10">
        <v>30839.9</v>
      </c>
      <c r="L165" s="10">
        <v>459.98</v>
      </c>
      <c r="M165" s="10">
        <v>0</v>
      </c>
      <c r="N165" s="10">
        <v>0</v>
      </c>
      <c r="O165" s="10">
        <v>0</v>
      </c>
      <c r="P165" s="10">
        <v>459.98</v>
      </c>
      <c r="Q165" s="10">
        <v>0</v>
      </c>
      <c r="R165" s="10">
        <v>0</v>
      </c>
      <c r="S165" s="10">
        <v>30379.919999999998</v>
      </c>
      <c r="T165" s="10">
        <v>0</v>
      </c>
      <c r="U165" s="10">
        <v>254.69</v>
      </c>
      <c r="V165" s="10">
        <v>0</v>
      </c>
      <c r="W165" s="10">
        <v>0</v>
      </c>
      <c r="X165" s="10">
        <v>254.69</v>
      </c>
      <c r="Y165" s="10">
        <v>0</v>
      </c>
      <c r="Z165" s="10">
        <v>0</v>
      </c>
      <c r="AA165" s="10">
        <v>0</v>
      </c>
      <c r="AB165" s="10">
        <v>103.25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43.37</v>
      </c>
      <c r="AI165" s="10">
        <v>49.67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8.0000000000000002E-3</v>
      </c>
      <c r="AR165" s="10">
        <v>0</v>
      </c>
      <c r="AS165" s="10">
        <v>0</v>
      </c>
      <c r="AT165" s="10">
        <v>0</v>
      </c>
      <c r="AU165" s="10">
        <f t="shared" si="2"/>
        <v>910.96800000000007</v>
      </c>
      <c r="AV165" s="10">
        <v>0</v>
      </c>
      <c r="AW165" s="10">
        <v>0</v>
      </c>
      <c r="AX165" s="11">
        <v>52</v>
      </c>
      <c r="AY165" s="11">
        <v>300</v>
      </c>
      <c r="AZ165" s="10">
        <v>280210.03999999998</v>
      </c>
      <c r="BA165" s="10">
        <v>79200</v>
      </c>
      <c r="BB165" s="12">
        <v>90</v>
      </c>
      <c r="BC165" s="12">
        <v>34.522636363636401</v>
      </c>
      <c r="BD165" s="12">
        <v>9.91</v>
      </c>
      <c r="BE165" s="12"/>
      <c r="BF165" s="8" t="s">
        <v>75</v>
      </c>
      <c r="BG165" s="5"/>
      <c r="BH165" s="8" t="s">
        <v>84</v>
      </c>
      <c r="BI165" s="8" t="s">
        <v>122</v>
      </c>
      <c r="BJ165" s="8"/>
      <c r="BK165" s="8" t="s">
        <v>78</v>
      </c>
      <c r="BL165" s="6" t="s">
        <v>79</v>
      </c>
      <c r="BM165" s="12">
        <v>236442.75531096</v>
      </c>
      <c r="BN165" s="6" t="s">
        <v>80</v>
      </c>
      <c r="BO165" s="12"/>
      <c r="BP165" s="13">
        <v>37560</v>
      </c>
      <c r="BQ165" s="13">
        <v>46660</v>
      </c>
      <c r="BR165" s="12">
        <v>0</v>
      </c>
      <c r="BS165" s="12">
        <v>103.25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45047</v>
      </c>
      <c r="E166" s="17" t="s">
        <v>291</v>
      </c>
      <c r="F166" s="18">
        <v>207</v>
      </c>
      <c r="G166" s="18">
        <v>206</v>
      </c>
      <c r="H166" s="19">
        <v>33306.28</v>
      </c>
      <c r="I166" s="19">
        <v>48565.15</v>
      </c>
      <c r="J166" s="19">
        <v>0</v>
      </c>
      <c r="K166" s="19">
        <v>81871.429999999993</v>
      </c>
      <c r="L166" s="19">
        <v>491.96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81871.429999999993</v>
      </c>
      <c r="T166" s="19">
        <v>108702.22</v>
      </c>
      <c r="U166" s="19">
        <v>275.05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108977.27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49057.11</v>
      </c>
      <c r="AW166" s="19">
        <v>108977.27</v>
      </c>
      <c r="AX166" s="20">
        <v>53</v>
      </c>
      <c r="AY166" s="20">
        <v>300</v>
      </c>
      <c r="AZ166" s="19">
        <v>311656.56</v>
      </c>
      <c r="BA166" s="19">
        <v>85000</v>
      </c>
      <c r="BB166" s="21">
        <v>86.73</v>
      </c>
      <c r="BC166" s="21">
        <v>83.537754398823495</v>
      </c>
      <c r="BD166" s="21">
        <v>9.91</v>
      </c>
      <c r="BE166" s="21"/>
      <c r="BF166" s="17" t="s">
        <v>75</v>
      </c>
      <c r="BG166" s="14"/>
      <c r="BH166" s="17" t="s">
        <v>84</v>
      </c>
      <c r="BI166" s="17" t="s">
        <v>116</v>
      </c>
      <c r="BJ166" s="17"/>
      <c r="BK166" s="17" t="s">
        <v>91</v>
      </c>
      <c r="BL166" s="15" t="s">
        <v>79</v>
      </c>
      <c r="BM166" s="21">
        <v>637194.12330409</v>
      </c>
      <c r="BN166" s="15" t="s">
        <v>80</v>
      </c>
      <c r="BO166" s="21"/>
      <c r="BP166" s="22">
        <v>37554</v>
      </c>
      <c r="BQ166" s="22">
        <v>46660</v>
      </c>
      <c r="BR166" s="21">
        <v>52774.29</v>
      </c>
      <c r="BS166" s="21">
        <v>110.81</v>
      </c>
      <c r="BT166" s="21">
        <v>29.34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45047</v>
      </c>
      <c r="E167" s="8" t="s">
        <v>292</v>
      </c>
      <c r="F167" s="9">
        <v>0</v>
      </c>
      <c r="G167" s="9">
        <v>0</v>
      </c>
      <c r="H167" s="10">
        <v>28159.91</v>
      </c>
      <c r="I167" s="10">
        <v>0</v>
      </c>
      <c r="J167" s="10">
        <v>0</v>
      </c>
      <c r="K167" s="10">
        <v>28159.91</v>
      </c>
      <c r="L167" s="10">
        <v>416.01</v>
      </c>
      <c r="M167" s="10">
        <v>0</v>
      </c>
      <c r="N167" s="10">
        <v>0</v>
      </c>
      <c r="O167" s="10">
        <v>0</v>
      </c>
      <c r="P167" s="10">
        <v>416.01</v>
      </c>
      <c r="Q167" s="10">
        <v>0</v>
      </c>
      <c r="R167" s="10">
        <v>0</v>
      </c>
      <c r="S167" s="10">
        <v>27743.9</v>
      </c>
      <c r="T167" s="10">
        <v>0</v>
      </c>
      <c r="U167" s="10">
        <v>232.55</v>
      </c>
      <c r="V167" s="10">
        <v>0</v>
      </c>
      <c r="W167" s="10">
        <v>0</v>
      </c>
      <c r="X167" s="10">
        <v>232.55</v>
      </c>
      <c r="Y167" s="10">
        <v>0</v>
      </c>
      <c r="Z167" s="10">
        <v>0</v>
      </c>
      <c r="AA167" s="10">
        <v>0</v>
      </c>
      <c r="AB167" s="10">
        <v>100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39.67</v>
      </c>
      <c r="AI167" s="10">
        <v>45.26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8.5020000000000007</v>
      </c>
      <c r="AR167" s="10">
        <v>0</v>
      </c>
      <c r="AS167" s="10">
        <v>0</v>
      </c>
      <c r="AT167" s="10">
        <v>0</v>
      </c>
      <c r="AU167" s="10">
        <f t="shared" si="2"/>
        <v>841.99199999999996</v>
      </c>
      <c r="AV167" s="10">
        <v>0</v>
      </c>
      <c r="AW167" s="10">
        <v>0</v>
      </c>
      <c r="AX167" s="11">
        <v>52</v>
      </c>
      <c r="AY167" s="11">
        <v>300</v>
      </c>
      <c r="AZ167" s="10">
        <v>253950</v>
      </c>
      <c r="BA167" s="10">
        <v>71873</v>
      </c>
      <c r="BB167" s="12">
        <v>90</v>
      </c>
      <c r="BC167" s="12">
        <v>34.741154536474099</v>
      </c>
      <c r="BD167" s="12">
        <v>9.91</v>
      </c>
      <c r="BE167" s="12"/>
      <c r="BF167" s="8" t="s">
        <v>75</v>
      </c>
      <c r="BG167" s="5"/>
      <c r="BH167" s="8" t="s">
        <v>93</v>
      </c>
      <c r="BI167" s="8" t="s">
        <v>94</v>
      </c>
      <c r="BJ167" s="8" t="s">
        <v>135</v>
      </c>
      <c r="BK167" s="8" t="s">
        <v>78</v>
      </c>
      <c r="BL167" s="6" t="s">
        <v>79</v>
      </c>
      <c r="BM167" s="12">
        <v>215926.9727857</v>
      </c>
      <c r="BN167" s="6" t="s">
        <v>80</v>
      </c>
      <c r="BO167" s="12"/>
      <c r="BP167" s="13">
        <v>37553</v>
      </c>
      <c r="BQ167" s="13">
        <v>46660</v>
      </c>
      <c r="BR167" s="12">
        <v>0</v>
      </c>
      <c r="BS167" s="12">
        <v>100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45047</v>
      </c>
      <c r="E168" s="17" t="s">
        <v>293</v>
      </c>
      <c r="F168" s="18">
        <v>209</v>
      </c>
      <c r="G168" s="18">
        <v>208</v>
      </c>
      <c r="H168" s="19">
        <v>31917.4</v>
      </c>
      <c r="I168" s="19">
        <v>45320.800000000003</v>
      </c>
      <c r="J168" s="19">
        <v>0</v>
      </c>
      <c r="K168" s="19">
        <v>77238.2</v>
      </c>
      <c r="L168" s="19">
        <v>459.74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77238.2</v>
      </c>
      <c r="T168" s="19">
        <v>105682.22</v>
      </c>
      <c r="U168" s="19">
        <v>266.24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105948.46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45780.54</v>
      </c>
      <c r="AW168" s="19">
        <v>105948.46</v>
      </c>
      <c r="AX168" s="20">
        <v>54</v>
      </c>
      <c r="AY168" s="20">
        <v>300</v>
      </c>
      <c r="AZ168" s="19">
        <v>282737.73</v>
      </c>
      <c r="BA168" s="19">
        <v>79830</v>
      </c>
      <c r="BB168" s="21">
        <v>90</v>
      </c>
      <c r="BC168" s="21">
        <v>87.078015783539996</v>
      </c>
      <c r="BD168" s="21">
        <v>10.01</v>
      </c>
      <c r="BE168" s="21"/>
      <c r="BF168" s="17" t="s">
        <v>75</v>
      </c>
      <c r="BG168" s="14"/>
      <c r="BH168" s="17" t="s">
        <v>84</v>
      </c>
      <c r="BI168" s="17" t="s">
        <v>146</v>
      </c>
      <c r="BJ168" s="17"/>
      <c r="BK168" s="17" t="s">
        <v>91</v>
      </c>
      <c r="BL168" s="15" t="s">
        <v>79</v>
      </c>
      <c r="BM168" s="21">
        <v>601134.32896660001</v>
      </c>
      <c r="BN168" s="15" t="s">
        <v>80</v>
      </c>
      <c r="BO168" s="21"/>
      <c r="BP168" s="22">
        <v>37568</v>
      </c>
      <c r="BQ168" s="22">
        <v>46692</v>
      </c>
      <c r="BR168" s="21">
        <v>45204.14</v>
      </c>
      <c r="BS168" s="21">
        <v>77.92</v>
      </c>
      <c r="BT168" s="21">
        <v>29.28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45047</v>
      </c>
      <c r="E169" s="8" t="s">
        <v>294</v>
      </c>
      <c r="F169" s="9">
        <v>188</v>
      </c>
      <c r="G169" s="9">
        <v>187</v>
      </c>
      <c r="H169" s="10">
        <v>31917.4</v>
      </c>
      <c r="I169" s="10">
        <v>43454.84</v>
      </c>
      <c r="J169" s="10">
        <v>0</v>
      </c>
      <c r="K169" s="10">
        <v>75372.240000000005</v>
      </c>
      <c r="L169" s="10">
        <v>459.74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75372.240000000005</v>
      </c>
      <c r="T169" s="10">
        <v>92047.35</v>
      </c>
      <c r="U169" s="10">
        <v>266.24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92313.59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43914.58</v>
      </c>
      <c r="AW169" s="10">
        <v>92313.59</v>
      </c>
      <c r="AX169" s="11">
        <v>54</v>
      </c>
      <c r="AY169" s="11">
        <v>300</v>
      </c>
      <c r="AZ169" s="10">
        <v>282737.73</v>
      </c>
      <c r="BA169" s="10">
        <v>79830</v>
      </c>
      <c r="BB169" s="12">
        <v>90</v>
      </c>
      <c r="BC169" s="12">
        <v>84.974340473506203</v>
      </c>
      <c r="BD169" s="12">
        <v>10.01</v>
      </c>
      <c r="BE169" s="12"/>
      <c r="BF169" s="8" t="s">
        <v>75</v>
      </c>
      <c r="BG169" s="5"/>
      <c r="BH169" s="8" t="s">
        <v>84</v>
      </c>
      <c r="BI169" s="8" t="s">
        <v>146</v>
      </c>
      <c r="BJ169" s="8"/>
      <c r="BK169" s="8" t="s">
        <v>91</v>
      </c>
      <c r="BL169" s="6" t="s">
        <v>79</v>
      </c>
      <c r="BM169" s="12">
        <v>586611.81792311999</v>
      </c>
      <c r="BN169" s="6" t="s">
        <v>80</v>
      </c>
      <c r="BO169" s="12"/>
      <c r="BP169" s="13">
        <v>37565</v>
      </c>
      <c r="BQ169" s="13">
        <v>46692</v>
      </c>
      <c r="BR169" s="12">
        <v>40916.17</v>
      </c>
      <c r="BS169" s="12">
        <v>77.92</v>
      </c>
      <c r="BT169" s="12">
        <v>29.28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45047</v>
      </c>
      <c r="E170" s="17" t="s">
        <v>295</v>
      </c>
      <c r="F170" s="18">
        <v>0</v>
      </c>
      <c r="G170" s="18">
        <v>0</v>
      </c>
      <c r="H170" s="19">
        <v>31875.35</v>
      </c>
      <c r="I170" s="19">
        <v>0</v>
      </c>
      <c r="J170" s="19">
        <v>0</v>
      </c>
      <c r="K170" s="19">
        <v>31875.35</v>
      </c>
      <c r="L170" s="19">
        <v>460.09</v>
      </c>
      <c r="M170" s="19">
        <v>0</v>
      </c>
      <c r="N170" s="19">
        <v>0</v>
      </c>
      <c r="O170" s="19">
        <v>0</v>
      </c>
      <c r="P170" s="19">
        <v>460.09</v>
      </c>
      <c r="Q170" s="19">
        <v>0</v>
      </c>
      <c r="R170" s="19">
        <v>0</v>
      </c>
      <c r="S170" s="19">
        <v>31415.26</v>
      </c>
      <c r="T170" s="19">
        <v>0</v>
      </c>
      <c r="U170" s="19">
        <v>265.89</v>
      </c>
      <c r="V170" s="19">
        <v>0</v>
      </c>
      <c r="W170" s="19">
        <v>0</v>
      </c>
      <c r="X170" s="19">
        <v>265.89</v>
      </c>
      <c r="Y170" s="19">
        <v>0</v>
      </c>
      <c r="Z170" s="19">
        <v>0</v>
      </c>
      <c r="AA170" s="19">
        <v>0</v>
      </c>
      <c r="AB170" s="19">
        <v>77.92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42.69</v>
      </c>
      <c r="AI170" s="19">
        <v>50.25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3.1E-2</v>
      </c>
      <c r="AR170" s="19">
        <v>0</v>
      </c>
      <c r="AS170" s="19">
        <v>0</v>
      </c>
      <c r="AT170" s="19">
        <v>0</v>
      </c>
      <c r="AU170" s="19">
        <f t="shared" si="2"/>
        <v>896.87099999999998</v>
      </c>
      <c r="AV170" s="19">
        <v>0</v>
      </c>
      <c r="AW170" s="19">
        <v>0</v>
      </c>
      <c r="AX170" s="20">
        <v>53</v>
      </c>
      <c r="AY170" s="20">
        <v>300</v>
      </c>
      <c r="AZ170" s="19">
        <v>282737.73</v>
      </c>
      <c r="BA170" s="19">
        <v>79830</v>
      </c>
      <c r="BB170" s="21">
        <v>90</v>
      </c>
      <c r="BC170" s="21">
        <v>35.417429537767802</v>
      </c>
      <c r="BD170" s="21">
        <v>10.01</v>
      </c>
      <c r="BE170" s="21"/>
      <c r="BF170" s="17" t="s">
        <v>75</v>
      </c>
      <c r="BG170" s="14"/>
      <c r="BH170" s="17" t="s">
        <v>84</v>
      </c>
      <c r="BI170" s="17" t="s">
        <v>146</v>
      </c>
      <c r="BJ170" s="17"/>
      <c r="BK170" s="17" t="s">
        <v>78</v>
      </c>
      <c r="BL170" s="15" t="s">
        <v>79</v>
      </c>
      <c r="BM170" s="21">
        <v>244500.66468938001</v>
      </c>
      <c r="BN170" s="15" t="s">
        <v>80</v>
      </c>
      <c r="BO170" s="21"/>
      <c r="BP170" s="22">
        <v>37565</v>
      </c>
      <c r="BQ170" s="22">
        <v>46692</v>
      </c>
      <c r="BR170" s="21">
        <v>0</v>
      </c>
      <c r="BS170" s="21">
        <v>77.92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45047</v>
      </c>
      <c r="E171" s="8" t="s">
        <v>296</v>
      </c>
      <c r="F171" s="9">
        <v>106</v>
      </c>
      <c r="G171" s="9">
        <v>105</v>
      </c>
      <c r="H171" s="10">
        <v>31917.4</v>
      </c>
      <c r="I171" s="10">
        <v>32075.119999999999</v>
      </c>
      <c r="J171" s="10">
        <v>0</v>
      </c>
      <c r="K171" s="10">
        <v>63992.52</v>
      </c>
      <c r="L171" s="10">
        <v>459.74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63992.52</v>
      </c>
      <c r="T171" s="10">
        <v>44152.79</v>
      </c>
      <c r="U171" s="10">
        <v>266.24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44419.03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32534.86</v>
      </c>
      <c r="AW171" s="10">
        <v>44419.03</v>
      </c>
      <c r="AX171" s="11">
        <v>53</v>
      </c>
      <c r="AY171" s="11">
        <v>300</v>
      </c>
      <c r="AZ171" s="10">
        <v>282737.73</v>
      </c>
      <c r="BA171" s="10">
        <v>79830</v>
      </c>
      <c r="BB171" s="12">
        <v>90</v>
      </c>
      <c r="BC171" s="12">
        <v>72.144892897407004</v>
      </c>
      <c r="BD171" s="12">
        <v>10.01</v>
      </c>
      <c r="BE171" s="12"/>
      <c r="BF171" s="8" t="s">
        <v>75</v>
      </c>
      <c r="BG171" s="5"/>
      <c r="BH171" s="8" t="s">
        <v>84</v>
      </c>
      <c r="BI171" s="8" t="s">
        <v>146</v>
      </c>
      <c r="BJ171" s="8"/>
      <c r="BK171" s="8" t="s">
        <v>91</v>
      </c>
      <c r="BL171" s="6" t="s">
        <v>79</v>
      </c>
      <c r="BM171" s="12">
        <v>498045.01618476002</v>
      </c>
      <c r="BN171" s="6" t="s">
        <v>80</v>
      </c>
      <c r="BO171" s="12"/>
      <c r="BP171" s="13">
        <v>37565</v>
      </c>
      <c r="BQ171" s="13">
        <v>46692</v>
      </c>
      <c r="BR171" s="12">
        <v>22060</v>
      </c>
      <c r="BS171" s="12">
        <v>77.92</v>
      </c>
      <c r="BT171" s="12">
        <v>29.28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45047</v>
      </c>
      <c r="E172" s="17" t="s">
        <v>297</v>
      </c>
      <c r="F172" s="18">
        <v>153</v>
      </c>
      <c r="G172" s="18">
        <v>152</v>
      </c>
      <c r="H172" s="19">
        <v>31917.4</v>
      </c>
      <c r="I172" s="19">
        <v>39521.57</v>
      </c>
      <c r="J172" s="19">
        <v>0</v>
      </c>
      <c r="K172" s="19">
        <v>71438.97</v>
      </c>
      <c r="L172" s="19">
        <v>459.74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71438.97</v>
      </c>
      <c r="T172" s="19">
        <v>70827.13</v>
      </c>
      <c r="U172" s="19">
        <v>266.24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71093.37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39981.31</v>
      </c>
      <c r="AW172" s="19">
        <v>71093.37</v>
      </c>
      <c r="AX172" s="20">
        <v>54</v>
      </c>
      <c r="AY172" s="20">
        <v>300</v>
      </c>
      <c r="AZ172" s="19">
        <v>283119.14</v>
      </c>
      <c r="BA172" s="19">
        <v>79830</v>
      </c>
      <c r="BB172" s="21">
        <v>90</v>
      </c>
      <c r="BC172" s="21">
        <v>80.539988726042793</v>
      </c>
      <c r="BD172" s="21">
        <v>10.01</v>
      </c>
      <c r="BE172" s="21"/>
      <c r="BF172" s="17" t="s">
        <v>75</v>
      </c>
      <c r="BG172" s="14"/>
      <c r="BH172" s="17" t="s">
        <v>84</v>
      </c>
      <c r="BI172" s="17" t="s">
        <v>146</v>
      </c>
      <c r="BJ172" s="17"/>
      <c r="BK172" s="17" t="s">
        <v>91</v>
      </c>
      <c r="BL172" s="15" t="s">
        <v>79</v>
      </c>
      <c r="BM172" s="21">
        <v>555999.71637110994</v>
      </c>
      <c r="BN172" s="15" t="s">
        <v>80</v>
      </c>
      <c r="BO172" s="21"/>
      <c r="BP172" s="22">
        <v>37574</v>
      </c>
      <c r="BQ172" s="22">
        <v>46692</v>
      </c>
      <c r="BR172" s="21">
        <v>32362.38</v>
      </c>
      <c r="BS172" s="21">
        <v>77.92</v>
      </c>
      <c r="BT172" s="21">
        <v>29.23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45047</v>
      </c>
      <c r="E173" s="8" t="s">
        <v>298</v>
      </c>
      <c r="F173" s="9">
        <v>151</v>
      </c>
      <c r="G173" s="9">
        <v>150</v>
      </c>
      <c r="H173" s="10">
        <v>31917.4</v>
      </c>
      <c r="I173" s="10">
        <v>39260.39</v>
      </c>
      <c r="J173" s="10">
        <v>0</v>
      </c>
      <c r="K173" s="10">
        <v>71177.789999999994</v>
      </c>
      <c r="L173" s="10">
        <v>459.74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71177.789999999994</v>
      </c>
      <c r="T173" s="10">
        <v>69600.960000000006</v>
      </c>
      <c r="U173" s="10">
        <v>266.24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69867.199999999997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39720.129999999997</v>
      </c>
      <c r="AW173" s="10">
        <v>69867.199999999997</v>
      </c>
      <c r="AX173" s="11">
        <v>53</v>
      </c>
      <c r="AY173" s="11">
        <v>300</v>
      </c>
      <c r="AZ173" s="10">
        <v>283119.14</v>
      </c>
      <c r="BA173" s="10">
        <v>79830</v>
      </c>
      <c r="BB173" s="12">
        <v>90</v>
      </c>
      <c r="BC173" s="12">
        <v>80.245535512965105</v>
      </c>
      <c r="BD173" s="12">
        <v>10.01</v>
      </c>
      <c r="BE173" s="12"/>
      <c r="BF173" s="8" t="s">
        <v>75</v>
      </c>
      <c r="BG173" s="5"/>
      <c r="BH173" s="8" t="s">
        <v>84</v>
      </c>
      <c r="BI173" s="8" t="s">
        <v>146</v>
      </c>
      <c r="BJ173" s="8"/>
      <c r="BK173" s="8" t="s">
        <v>91</v>
      </c>
      <c r="BL173" s="6" t="s">
        <v>79</v>
      </c>
      <c r="BM173" s="12">
        <v>553966.98821276997</v>
      </c>
      <c r="BN173" s="6" t="s">
        <v>80</v>
      </c>
      <c r="BO173" s="12"/>
      <c r="BP173" s="13">
        <v>37574</v>
      </c>
      <c r="BQ173" s="13">
        <v>46692</v>
      </c>
      <c r="BR173" s="12">
        <v>31691.23</v>
      </c>
      <c r="BS173" s="12">
        <v>77.92</v>
      </c>
      <c r="BT173" s="12">
        <v>29.23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45047</v>
      </c>
      <c r="E174" s="17" t="s">
        <v>299</v>
      </c>
      <c r="F174" s="18">
        <v>153</v>
      </c>
      <c r="G174" s="18">
        <v>152</v>
      </c>
      <c r="H174" s="19">
        <v>31917.4</v>
      </c>
      <c r="I174" s="19">
        <v>39521.57</v>
      </c>
      <c r="J174" s="19">
        <v>0</v>
      </c>
      <c r="K174" s="19">
        <v>71438.97</v>
      </c>
      <c r="L174" s="19">
        <v>459.74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71438.97</v>
      </c>
      <c r="T174" s="19">
        <v>70729.53</v>
      </c>
      <c r="U174" s="19">
        <v>266.24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70995.77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39981.31</v>
      </c>
      <c r="AW174" s="19">
        <v>70995.77</v>
      </c>
      <c r="AX174" s="20">
        <v>54</v>
      </c>
      <c r="AY174" s="20">
        <v>300</v>
      </c>
      <c r="AZ174" s="19">
        <v>283119.14</v>
      </c>
      <c r="BA174" s="19">
        <v>79830</v>
      </c>
      <c r="BB174" s="21">
        <v>90</v>
      </c>
      <c r="BC174" s="21">
        <v>80.539988726042793</v>
      </c>
      <c r="BD174" s="21">
        <v>10.01</v>
      </c>
      <c r="BE174" s="21"/>
      <c r="BF174" s="17" t="s">
        <v>75</v>
      </c>
      <c r="BG174" s="14"/>
      <c r="BH174" s="17" t="s">
        <v>84</v>
      </c>
      <c r="BI174" s="17" t="s">
        <v>146</v>
      </c>
      <c r="BJ174" s="17"/>
      <c r="BK174" s="17" t="s">
        <v>91</v>
      </c>
      <c r="BL174" s="15" t="s">
        <v>79</v>
      </c>
      <c r="BM174" s="21">
        <v>555999.71637110994</v>
      </c>
      <c r="BN174" s="15" t="s">
        <v>80</v>
      </c>
      <c r="BO174" s="21"/>
      <c r="BP174" s="22">
        <v>37574</v>
      </c>
      <c r="BQ174" s="22">
        <v>46692</v>
      </c>
      <c r="BR174" s="21">
        <v>32138.69</v>
      </c>
      <c r="BS174" s="21">
        <v>77.92</v>
      </c>
      <c r="BT174" s="21">
        <v>29.23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45047</v>
      </c>
      <c r="E175" s="8" t="s">
        <v>300</v>
      </c>
      <c r="F175" s="9">
        <v>0</v>
      </c>
      <c r="G175" s="9">
        <v>0</v>
      </c>
      <c r="H175" s="10">
        <v>36411.29</v>
      </c>
      <c r="I175" s="10">
        <v>0</v>
      </c>
      <c r="J175" s="10">
        <v>0</v>
      </c>
      <c r="K175" s="10">
        <v>36411.29</v>
      </c>
      <c r="L175" s="10">
        <v>552.28</v>
      </c>
      <c r="M175" s="10">
        <v>0</v>
      </c>
      <c r="N175" s="10">
        <v>0</v>
      </c>
      <c r="O175" s="10">
        <v>0</v>
      </c>
      <c r="P175" s="10">
        <v>552.28</v>
      </c>
      <c r="Q175" s="10">
        <v>0</v>
      </c>
      <c r="R175" s="10">
        <v>0</v>
      </c>
      <c r="S175" s="10">
        <v>35859.01</v>
      </c>
      <c r="T175" s="10">
        <v>0</v>
      </c>
      <c r="U175" s="10">
        <v>304.33999999999997</v>
      </c>
      <c r="V175" s="10">
        <v>0</v>
      </c>
      <c r="W175" s="10">
        <v>0</v>
      </c>
      <c r="X175" s="10">
        <v>304.33999999999997</v>
      </c>
      <c r="Y175" s="10">
        <v>0</v>
      </c>
      <c r="Z175" s="10">
        <v>0</v>
      </c>
      <c r="AA175" s="10">
        <v>0</v>
      </c>
      <c r="AB175" s="10">
        <v>114.67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51.5</v>
      </c>
      <c r="AI175" s="10">
        <v>58.97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0.09</v>
      </c>
      <c r="AR175" s="10">
        <v>0</v>
      </c>
      <c r="AS175" s="10">
        <v>0</v>
      </c>
      <c r="AT175" s="10">
        <v>0</v>
      </c>
      <c r="AU175" s="10">
        <f t="shared" si="2"/>
        <v>1081.8499999999999</v>
      </c>
      <c r="AV175" s="10">
        <v>0</v>
      </c>
      <c r="AW175" s="10">
        <v>0</v>
      </c>
      <c r="AX175" s="11">
        <v>53</v>
      </c>
      <c r="AY175" s="11">
        <v>300</v>
      </c>
      <c r="AZ175" s="10">
        <v>521856</v>
      </c>
      <c r="BA175" s="10">
        <v>94050</v>
      </c>
      <c r="BB175" s="12">
        <v>57.53</v>
      </c>
      <c r="BC175" s="12">
        <v>21.934809625730999</v>
      </c>
      <c r="BD175" s="12">
        <v>10.029999999999999</v>
      </c>
      <c r="BE175" s="12"/>
      <c r="BF175" s="8" t="s">
        <v>75</v>
      </c>
      <c r="BG175" s="5"/>
      <c r="BH175" s="8" t="s">
        <v>93</v>
      </c>
      <c r="BI175" s="8" t="s">
        <v>187</v>
      </c>
      <c r="BJ175" s="8"/>
      <c r="BK175" s="8" t="s">
        <v>78</v>
      </c>
      <c r="BL175" s="6" t="s">
        <v>79</v>
      </c>
      <c r="BM175" s="12">
        <v>279085.76214563003</v>
      </c>
      <c r="BN175" s="6" t="s">
        <v>80</v>
      </c>
      <c r="BO175" s="12"/>
      <c r="BP175" s="13">
        <v>37575</v>
      </c>
      <c r="BQ175" s="13">
        <v>46692</v>
      </c>
      <c r="BR175" s="12">
        <v>0</v>
      </c>
      <c r="BS175" s="12">
        <v>114.67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45047</v>
      </c>
      <c r="E176" s="17" t="s">
        <v>301</v>
      </c>
      <c r="F176" s="18">
        <v>2</v>
      </c>
      <c r="G176" s="18">
        <v>1</v>
      </c>
      <c r="H176" s="19">
        <v>22996.53</v>
      </c>
      <c r="I176" s="19">
        <v>522.25</v>
      </c>
      <c r="J176" s="19">
        <v>0</v>
      </c>
      <c r="K176" s="19">
        <v>23518.78</v>
      </c>
      <c r="L176" s="19">
        <v>526.6</v>
      </c>
      <c r="M176" s="19">
        <v>0</v>
      </c>
      <c r="N176" s="19">
        <v>0</v>
      </c>
      <c r="O176" s="19">
        <v>486.98</v>
      </c>
      <c r="P176" s="19">
        <v>0</v>
      </c>
      <c r="Q176" s="19">
        <v>0</v>
      </c>
      <c r="R176" s="19">
        <v>0</v>
      </c>
      <c r="S176" s="19">
        <v>23031.8</v>
      </c>
      <c r="T176" s="19">
        <v>196.44</v>
      </c>
      <c r="U176" s="19">
        <v>191.83</v>
      </c>
      <c r="V176" s="19">
        <v>0</v>
      </c>
      <c r="W176" s="19">
        <v>196.18</v>
      </c>
      <c r="X176" s="19">
        <v>0</v>
      </c>
      <c r="Y176" s="19">
        <v>0</v>
      </c>
      <c r="Z176" s="19">
        <v>0</v>
      </c>
      <c r="AA176" s="19">
        <v>192.09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77.11</v>
      </c>
      <c r="AK176" s="19">
        <v>0</v>
      </c>
      <c r="AL176" s="19">
        <v>0</v>
      </c>
      <c r="AM176" s="19">
        <v>0</v>
      </c>
      <c r="AN176" s="19">
        <v>0</v>
      </c>
      <c r="AO176" s="19">
        <v>42.25</v>
      </c>
      <c r="AP176" s="19">
        <v>23.78</v>
      </c>
      <c r="AQ176" s="19">
        <v>0</v>
      </c>
      <c r="AR176" s="19">
        <v>0</v>
      </c>
      <c r="AS176" s="19">
        <v>2.5699999999999998E-3</v>
      </c>
      <c r="AT176" s="19">
        <v>0</v>
      </c>
      <c r="AU176" s="19">
        <f t="shared" si="2"/>
        <v>826.29742999999996</v>
      </c>
      <c r="AV176" s="19">
        <v>561.87</v>
      </c>
      <c r="AW176" s="19">
        <v>192.09</v>
      </c>
      <c r="AX176" s="20">
        <v>53</v>
      </c>
      <c r="AY176" s="20">
        <v>300</v>
      </c>
      <c r="AZ176" s="19">
        <v>283222.2</v>
      </c>
      <c r="BA176" s="19">
        <v>79000</v>
      </c>
      <c r="BB176" s="21">
        <v>89.06</v>
      </c>
      <c r="BC176" s="21">
        <v>25.964710227848101</v>
      </c>
      <c r="BD176" s="21">
        <v>10.01</v>
      </c>
      <c r="BE176" s="21"/>
      <c r="BF176" s="17" t="s">
        <v>75</v>
      </c>
      <c r="BG176" s="14"/>
      <c r="BH176" s="17" t="s">
        <v>84</v>
      </c>
      <c r="BI176" s="17" t="s">
        <v>146</v>
      </c>
      <c r="BJ176" s="17"/>
      <c r="BK176" s="17" t="s">
        <v>82</v>
      </c>
      <c r="BL176" s="15" t="s">
        <v>79</v>
      </c>
      <c r="BM176" s="21">
        <v>179253.34404339999</v>
      </c>
      <c r="BN176" s="15" t="s">
        <v>80</v>
      </c>
      <c r="BO176" s="21"/>
      <c r="BP176" s="22">
        <v>37579</v>
      </c>
      <c r="BQ176" s="22">
        <v>46692</v>
      </c>
      <c r="BR176" s="21">
        <v>198.11</v>
      </c>
      <c r="BS176" s="21">
        <v>77.11</v>
      </c>
      <c r="BT176" s="21">
        <v>29.24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45047</v>
      </c>
      <c r="E177" s="8" t="s">
        <v>302</v>
      </c>
      <c r="F177" s="9">
        <v>139</v>
      </c>
      <c r="G177" s="9">
        <v>138</v>
      </c>
      <c r="H177" s="10">
        <v>31917.4</v>
      </c>
      <c r="I177" s="10">
        <v>37598.83</v>
      </c>
      <c r="J177" s="10">
        <v>0</v>
      </c>
      <c r="K177" s="10">
        <v>69516.23</v>
      </c>
      <c r="L177" s="10">
        <v>459.74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69516.23</v>
      </c>
      <c r="T177" s="10">
        <v>62586.29</v>
      </c>
      <c r="U177" s="10">
        <v>266.24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62852.53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38058.57</v>
      </c>
      <c r="AW177" s="10">
        <v>62852.53</v>
      </c>
      <c r="AX177" s="11">
        <v>53</v>
      </c>
      <c r="AY177" s="11">
        <v>300</v>
      </c>
      <c r="AZ177" s="10">
        <v>283201.63</v>
      </c>
      <c r="BA177" s="10">
        <v>79830</v>
      </c>
      <c r="BB177" s="12">
        <v>90</v>
      </c>
      <c r="BC177" s="12">
        <v>78.372299887260397</v>
      </c>
      <c r="BD177" s="12">
        <v>10.01</v>
      </c>
      <c r="BE177" s="12"/>
      <c r="BF177" s="8" t="s">
        <v>75</v>
      </c>
      <c r="BG177" s="5"/>
      <c r="BH177" s="8" t="s">
        <v>84</v>
      </c>
      <c r="BI177" s="8" t="s">
        <v>146</v>
      </c>
      <c r="BJ177" s="8"/>
      <c r="BK177" s="8" t="s">
        <v>91</v>
      </c>
      <c r="BL177" s="6" t="s">
        <v>79</v>
      </c>
      <c r="BM177" s="12">
        <v>541035.29436648998</v>
      </c>
      <c r="BN177" s="6" t="s">
        <v>80</v>
      </c>
      <c r="BO177" s="12"/>
      <c r="BP177" s="13">
        <v>37578</v>
      </c>
      <c r="BQ177" s="13">
        <v>46692</v>
      </c>
      <c r="BR177" s="12">
        <v>29087.74</v>
      </c>
      <c r="BS177" s="12">
        <v>77.92</v>
      </c>
      <c r="BT177" s="12">
        <v>29.22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45047</v>
      </c>
      <c r="E178" s="17" t="s">
        <v>303</v>
      </c>
      <c r="F178" s="18">
        <v>110</v>
      </c>
      <c r="G178" s="18">
        <v>109</v>
      </c>
      <c r="H178" s="19">
        <v>31917.4</v>
      </c>
      <c r="I178" s="19">
        <v>32828.06</v>
      </c>
      <c r="J178" s="19">
        <v>0</v>
      </c>
      <c r="K178" s="19">
        <v>64745.46</v>
      </c>
      <c r="L178" s="19">
        <v>459.74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64745.46</v>
      </c>
      <c r="T178" s="19">
        <v>46303.76</v>
      </c>
      <c r="U178" s="19">
        <v>266.24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46570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33287.800000000003</v>
      </c>
      <c r="AW178" s="19">
        <v>46570</v>
      </c>
      <c r="AX178" s="20">
        <v>53</v>
      </c>
      <c r="AY178" s="20">
        <v>300</v>
      </c>
      <c r="AZ178" s="19">
        <v>283201.63</v>
      </c>
      <c r="BA178" s="19">
        <v>79830</v>
      </c>
      <c r="BB178" s="21">
        <v>90</v>
      </c>
      <c r="BC178" s="21">
        <v>72.993754227733902</v>
      </c>
      <c r="BD178" s="21">
        <v>10.01</v>
      </c>
      <c r="BE178" s="21"/>
      <c r="BF178" s="17" t="s">
        <v>75</v>
      </c>
      <c r="BG178" s="14"/>
      <c r="BH178" s="17" t="s">
        <v>84</v>
      </c>
      <c r="BI178" s="17" t="s">
        <v>146</v>
      </c>
      <c r="BJ178" s="17"/>
      <c r="BK178" s="17" t="s">
        <v>91</v>
      </c>
      <c r="BL178" s="15" t="s">
        <v>79</v>
      </c>
      <c r="BM178" s="21">
        <v>503905.04505198001</v>
      </c>
      <c r="BN178" s="15" t="s">
        <v>80</v>
      </c>
      <c r="BO178" s="21"/>
      <c r="BP178" s="22">
        <v>37578</v>
      </c>
      <c r="BQ178" s="22">
        <v>46692</v>
      </c>
      <c r="BR178" s="21">
        <v>22864.79</v>
      </c>
      <c r="BS178" s="21">
        <v>77.92</v>
      </c>
      <c r="BT178" s="21">
        <v>29.22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45047</v>
      </c>
      <c r="E179" s="8" t="s">
        <v>304</v>
      </c>
      <c r="F179" s="9">
        <v>0</v>
      </c>
      <c r="G179" s="9">
        <v>0</v>
      </c>
      <c r="H179" s="10">
        <v>23980.61</v>
      </c>
      <c r="I179" s="10">
        <v>0</v>
      </c>
      <c r="J179" s="10">
        <v>0</v>
      </c>
      <c r="K179" s="10">
        <v>23980.61</v>
      </c>
      <c r="L179" s="10">
        <v>347.04</v>
      </c>
      <c r="M179" s="10">
        <v>0</v>
      </c>
      <c r="N179" s="10">
        <v>0</v>
      </c>
      <c r="O179" s="10">
        <v>0</v>
      </c>
      <c r="P179" s="10">
        <v>347.04</v>
      </c>
      <c r="Q179" s="10">
        <v>0</v>
      </c>
      <c r="R179" s="10">
        <v>0</v>
      </c>
      <c r="S179" s="10">
        <v>23633.57</v>
      </c>
      <c r="T179" s="10">
        <v>0</v>
      </c>
      <c r="U179" s="10">
        <v>200.44</v>
      </c>
      <c r="V179" s="10">
        <v>0</v>
      </c>
      <c r="W179" s="10">
        <v>0</v>
      </c>
      <c r="X179" s="10">
        <v>200.44</v>
      </c>
      <c r="Y179" s="10">
        <v>0</v>
      </c>
      <c r="Z179" s="10">
        <v>0</v>
      </c>
      <c r="AA179" s="10">
        <v>0</v>
      </c>
      <c r="AB179" s="10">
        <v>100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34.25</v>
      </c>
      <c r="AI179" s="10">
        <v>37.659999999999997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0.13234199999999999</v>
      </c>
      <c r="AT179" s="10">
        <v>0</v>
      </c>
      <c r="AU179" s="10">
        <f t="shared" si="2"/>
        <v>719.25765800000011</v>
      </c>
      <c r="AV179" s="10">
        <v>0</v>
      </c>
      <c r="AW179" s="10">
        <v>0</v>
      </c>
      <c r="AX179" s="11">
        <v>53</v>
      </c>
      <c r="AY179" s="11">
        <v>300</v>
      </c>
      <c r="AZ179" s="10">
        <v>379860.5</v>
      </c>
      <c r="BA179" s="10">
        <v>60109</v>
      </c>
      <c r="BB179" s="12">
        <v>50.51</v>
      </c>
      <c r="BC179" s="12">
        <v>19.859449012627099</v>
      </c>
      <c r="BD179" s="12">
        <v>10.029999999999999</v>
      </c>
      <c r="BE179" s="12"/>
      <c r="BF179" s="8" t="s">
        <v>75</v>
      </c>
      <c r="BG179" s="5"/>
      <c r="BH179" s="8" t="s">
        <v>84</v>
      </c>
      <c r="BI179" s="8" t="s">
        <v>122</v>
      </c>
      <c r="BJ179" s="8"/>
      <c r="BK179" s="8" t="s">
        <v>78</v>
      </c>
      <c r="BL179" s="6" t="s">
        <v>79</v>
      </c>
      <c r="BM179" s="12">
        <v>183936.83751091</v>
      </c>
      <c r="BN179" s="6" t="s">
        <v>80</v>
      </c>
      <c r="BO179" s="12"/>
      <c r="BP179" s="13">
        <v>37575</v>
      </c>
      <c r="BQ179" s="13">
        <v>46692</v>
      </c>
      <c r="BR179" s="12">
        <v>0</v>
      </c>
      <c r="BS179" s="12">
        <v>100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45047</v>
      </c>
      <c r="E180" s="17" t="s">
        <v>305</v>
      </c>
      <c r="F180" s="18">
        <v>184</v>
      </c>
      <c r="G180" s="18">
        <v>183</v>
      </c>
      <c r="H180" s="19">
        <v>31917.4</v>
      </c>
      <c r="I180" s="19">
        <v>43061.01</v>
      </c>
      <c r="J180" s="19">
        <v>0</v>
      </c>
      <c r="K180" s="19">
        <v>74978.41</v>
      </c>
      <c r="L180" s="19">
        <v>459.74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74978.41</v>
      </c>
      <c r="T180" s="19">
        <v>89792.76</v>
      </c>
      <c r="U180" s="19">
        <v>266.24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90059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43520.75</v>
      </c>
      <c r="AW180" s="19">
        <v>90059</v>
      </c>
      <c r="AX180" s="20">
        <v>54</v>
      </c>
      <c r="AY180" s="20">
        <v>300</v>
      </c>
      <c r="AZ180" s="19">
        <v>283222.2</v>
      </c>
      <c r="BA180" s="19">
        <v>79830</v>
      </c>
      <c r="BB180" s="21">
        <v>90</v>
      </c>
      <c r="BC180" s="21">
        <v>84.530338218714803</v>
      </c>
      <c r="BD180" s="21">
        <v>10.01</v>
      </c>
      <c r="BE180" s="21"/>
      <c r="BF180" s="17" t="s">
        <v>75</v>
      </c>
      <c r="BG180" s="14"/>
      <c r="BH180" s="17" t="s">
        <v>84</v>
      </c>
      <c r="BI180" s="17" t="s">
        <v>146</v>
      </c>
      <c r="BJ180" s="17"/>
      <c r="BK180" s="17" t="s">
        <v>91</v>
      </c>
      <c r="BL180" s="15" t="s">
        <v>79</v>
      </c>
      <c r="BM180" s="21">
        <v>583546.69298783003</v>
      </c>
      <c r="BN180" s="15" t="s">
        <v>80</v>
      </c>
      <c r="BO180" s="21"/>
      <c r="BP180" s="22">
        <v>37579</v>
      </c>
      <c r="BQ180" s="22">
        <v>46692</v>
      </c>
      <c r="BR180" s="21">
        <v>39309.49</v>
      </c>
      <c r="BS180" s="21">
        <v>77.92</v>
      </c>
      <c r="BT180" s="21">
        <v>29.22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45047</v>
      </c>
      <c r="E181" s="8" t="s">
        <v>306</v>
      </c>
      <c r="F181" s="9">
        <v>126</v>
      </c>
      <c r="G181" s="9">
        <v>125</v>
      </c>
      <c r="H181" s="10">
        <v>51605.81</v>
      </c>
      <c r="I181" s="10">
        <v>54956.06</v>
      </c>
      <c r="J181" s="10">
        <v>0</v>
      </c>
      <c r="K181" s="10">
        <v>106561.87</v>
      </c>
      <c r="L181" s="10">
        <v>720.46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106561.87</v>
      </c>
      <c r="T181" s="10">
        <v>90792.69</v>
      </c>
      <c r="U181" s="10">
        <v>445.53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91238.22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55676.52</v>
      </c>
      <c r="AW181" s="10">
        <v>91238.22</v>
      </c>
      <c r="AX181" s="11">
        <v>55</v>
      </c>
      <c r="AY181" s="11">
        <v>300</v>
      </c>
      <c r="AZ181" s="10">
        <v>500000</v>
      </c>
      <c r="BA181" s="10">
        <v>124812</v>
      </c>
      <c r="BB181" s="12">
        <v>80</v>
      </c>
      <c r="BC181" s="12">
        <v>68.302323494535798</v>
      </c>
      <c r="BD181" s="12">
        <v>10.36</v>
      </c>
      <c r="BE181" s="12"/>
      <c r="BF181" s="8" t="s">
        <v>75</v>
      </c>
      <c r="BG181" s="5"/>
      <c r="BH181" s="8" t="s">
        <v>236</v>
      </c>
      <c r="BI181" s="8" t="s">
        <v>284</v>
      </c>
      <c r="BJ181" s="8"/>
      <c r="BK181" s="8" t="s">
        <v>91</v>
      </c>
      <c r="BL181" s="6" t="s">
        <v>79</v>
      </c>
      <c r="BM181" s="12">
        <v>829356.43523380999</v>
      </c>
      <c r="BN181" s="6" t="s">
        <v>80</v>
      </c>
      <c r="BO181" s="12"/>
      <c r="BP181" s="13">
        <v>37593</v>
      </c>
      <c r="BQ181" s="13">
        <v>46721</v>
      </c>
      <c r="BR181" s="12">
        <v>38726.06</v>
      </c>
      <c r="BS181" s="12">
        <v>122.99</v>
      </c>
      <c r="BT181" s="12">
        <v>29.14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45047</v>
      </c>
      <c r="E182" s="17" t="s">
        <v>307</v>
      </c>
      <c r="F182" s="18">
        <v>138</v>
      </c>
      <c r="G182" s="18">
        <v>137</v>
      </c>
      <c r="H182" s="19">
        <v>53903.49</v>
      </c>
      <c r="I182" s="19">
        <v>63161.72</v>
      </c>
      <c r="J182" s="19">
        <v>0</v>
      </c>
      <c r="K182" s="19">
        <v>117065.21</v>
      </c>
      <c r="L182" s="19">
        <v>776.04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117065.21</v>
      </c>
      <c r="T182" s="19">
        <v>104879.63</v>
      </c>
      <c r="U182" s="19">
        <v>450.54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105330.17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63937.760000000002</v>
      </c>
      <c r="AW182" s="19">
        <v>105330.17</v>
      </c>
      <c r="AX182" s="20">
        <v>53</v>
      </c>
      <c r="AY182" s="20">
        <v>300</v>
      </c>
      <c r="AZ182" s="19">
        <v>670000</v>
      </c>
      <c r="BA182" s="19">
        <v>134668</v>
      </c>
      <c r="BB182" s="21">
        <v>64.180000000000007</v>
      </c>
      <c r="BC182" s="21">
        <v>55.790872202750499</v>
      </c>
      <c r="BD182" s="21">
        <v>10.029999999999999</v>
      </c>
      <c r="BE182" s="21"/>
      <c r="BF182" s="17" t="s">
        <v>75</v>
      </c>
      <c r="BG182" s="14"/>
      <c r="BH182" s="17" t="s">
        <v>236</v>
      </c>
      <c r="BI182" s="17" t="s">
        <v>284</v>
      </c>
      <c r="BJ182" s="17"/>
      <c r="BK182" s="17" t="s">
        <v>91</v>
      </c>
      <c r="BL182" s="15" t="s">
        <v>79</v>
      </c>
      <c r="BM182" s="21">
        <v>911102.49149623001</v>
      </c>
      <c r="BN182" s="15" t="s">
        <v>80</v>
      </c>
      <c r="BO182" s="21"/>
      <c r="BP182" s="22">
        <v>37579</v>
      </c>
      <c r="BQ182" s="22">
        <v>46692</v>
      </c>
      <c r="BR182" s="21">
        <v>49918.52</v>
      </c>
      <c r="BS182" s="21">
        <v>164.18</v>
      </c>
      <c r="BT182" s="21">
        <v>29.25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45047</v>
      </c>
      <c r="E183" s="8" t="s">
        <v>308</v>
      </c>
      <c r="F183" s="9">
        <v>4</v>
      </c>
      <c r="G183" s="9">
        <v>4</v>
      </c>
      <c r="H183" s="10">
        <v>31850.69</v>
      </c>
      <c r="I183" s="10">
        <v>1803.4</v>
      </c>
      <c r="J183" s="10">
        <v>0</v>
      </c>
      <c r="K183" s="10">
        <v>33654.089999999997</v>
      </c>
      <c r="L183" s="10">
        <v>460.29</v>
      </c>
      <c r="M183" s="10">
        <v>0</v>
      </c>
      <c r="N183" s="10">
        <v>0</v>
      </c>
      <c r="O183" s="10">
        <v>445.25</v>
      </c>
      <c r="P183" s="10">
        <v>0</v>
      </c>
      <c r="Q183" s="10">
        <v>0</v>
      </c>
      <c r="R183" s="10">
        <v>0</v>
      </c>
      <c r="S183" s="10">
        <v>33208.839999999997</v>
      </c>
      <c r="T183" s="10">
        <v>1069.82</v>
      </c>
      <c r="U183" s="10">
        <v>265.69</v>
      </c>
      <c r="V183" s="10">
        <v>0</v>
      </c>
      <c r="W183" s="10">
        <v>319.45999999999998</v>
      </c>
      <c r="X183" s="10">
        <v>0</v>
      </c>
      <c r="Y183" s="10">
        <v>0</v>
      </c>
      <c r="Z183" s="10">
        <v>0</v>
      </c>
      <c r="AA183" s="10">
        <v>1016.05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77.92</v>
      </c>
      <c r="AK183" s="10">
        <v>0</v>
      </c>
      <c r="AL183" s="10">
        <v>0</v>
      </c>
      <c r="AM183" s="10">
        <v>31.51</v>
      </c>
      <c r="AN183" s="10">
        <v>0</v>
      </c>
      <c r="AO183" s="10">
        <v>42.69</v>
      </c>
      <c r="AP183" s="10">
        <v>50.1</v>
      </c>
      <c r="AQ183" s="10">
        <v>3.0000000000000001E-3</v>
      </c>
      <c r="AR183" s="10">
        <v>0</v>
      </c>
      <c r="AS183" s="10">
        <v>0</v>
      </c>
      <c r="AT183" s="10">
        <v>0</v>
      </c>
      <c r="AU183" s="10">
        <f t="shared" si="2"/>
        <v>966.93299999999999</v>
      </c>
      <c r="AV183" s="10">
        <v>1818.44</v>
      </c>
      <c r="AW183" s="10">
        <v>1016.05</v>
      </c>
      <c r="AX183" s="11">
        <v>53</v>
      </c>
      <c r="AY183" s="11">
        <v>300</v>
      </c>
      <c r="AZ183" s="10">
        <v>283222.2</v>
      </c>
      <c r="BA183" s="10">
        <v>79830</v>
      </c>
      <c r="BB183" s="12">
        <v>90</v>
      </c>
      <c r="BC183" s="12">
        <v>37.439503945885001</v>
      </c>
      <c r="BD183" s="12">
        <v>10.01</v>
      </c>
      <c r="BE183" s="12"/>
      <c r="BF183" s="8" t="s">
        <v>75</v>
      </c>
      <c r="BG183" s="5"/>
      <c r="BH183" s="8" t="s">
        <v>84</v>
      </c>
      <c r="BI183" s="8" t="s">
        <v>146</v>
      </c>
      <c r="BJ183" s="8"/>
      <c r="BK183" s="8" t="s">
        <v>82</v>
      </c>
      <c r="BL183" s="6" t="s">
        <v>79</v>
      </c>
      <c r="BM183" s="12">
        <v>258459.85210891999</v>
      </c>
      <c r="BN183" s="6" t="s">
        <v>80</v>
      </c>
      <c r="BO183" s="12"/>
      <c r="BP183" s="13">
        <v>37579</v>
      </c>
      <c r="BQ183" s="13">
        <v>46692</v>
      </c>
      <c r="BR183" s="12">
        <v>599.79</v>
      </c>
      <c r="BS183" s="12">
        <v>77.92</v>
      </c>
      <c r="BT183" s="12">
        <v>29.22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45047</v>
      </c>
      <c r="E184" s="17" t="s">
        <v>309</v>
      </c>
      <c r="F184" s="18">
        <v>110</v>
      </c>
      <c r="G184" s="18">
        <v>109</v>
      </c>
      <c r="H184" s="19">
        <v>36280.120000000003</v>
      </c>
      <c r="I184" s="19">
        <v>35684.57</v>
      </c>
      <c r="J184" s="19">
        <v>0</v>
      </c>
      <c r="K184" s="19">
        <v>71964.69</v>
      </c>
      <c r="L184" s="19">
        <v>506.54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71964.69</v>
      </c>
      <c r="T184" s="19">
        <v>53667.34</v>
      </c>
      <c r="U184" s="19">
        <v>313.22000000000003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53980.56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36191.11</v>
      </c>
      <c r="AW184" s="19">
        <v>53980.56</v>
      </c>
      <c r="AX184" s="20">
        <v>54</v>
      </c>
      <c r="AY184" s="20">
        <v>300</v>
      </c>
      <c r="AZ184" s="19">
        <v>312848.34999999998</v>
      </c>
      <c r="BA184" s="19">
        <v>87750</v>
      </c>
      <c r="BB184" s="21">
        <v>90</v>
      </c>
      <c r="BC184" s="21">
        <v>73.809938461538493</v>
      </c>
      <c r="BD184" s="21">
        <v>10.36</v>
      </c>
      <c r="BE184" s="21"/>
      <c r="BF184" s="17" t="s">
        <v>75</v>
      </c>
      <c r="BG184" s="14"/>
      <c r="BH184" s="17" t="s">
        <v>84</v>
      </c>
      <c r="BI184" s="17" t="s">
        <v>122</v>
      </c>
      <c r="BJ184" s="17"/>
      <c r="BK184" s="17" t="s">
        <v>91</v>
      </c>
      <c r="BL184" s="15" t="s">
        <v>79</v>
      </c>
      <c r="BM184" s="21">
        <v>560091.32310746994</v>
      </c>
      <c r="BN184" s="15" t="s">
        <v>80</v>
      </c>
      <c r="BO184" s="21"/>
      <c r="BP184" s="22">
        <v>37596</v>
      </c>
      <c r="BQ184" s="22">
        <v>46721</v>
      </c>
      <c r="BR184" s="21">
        <v>26323.02</v>
      </c>
      <c r="BS184" s="21">
        <v>100</v>
      </c>
      <c r="BT184" s="21">
        <v>29.08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45047</v>
      </c>
      <c r="E185" s="8" t="s">
        <v>310</v>
      </c>
      <c r="F185" s="9">
        <v>186</v>
      </c>
      <c r="G185" s="9">
        <v>185</v>
      </c>
      <c r="H185" s="10">
        <v>36280.120000000003</v>
      </c>
      <c r="I185" s="10">
        <v>46711.66</v>
      </c>
      <c r="J185" s="10">
        <v>0</v>
      </c>
      <c r="K185" s="10">
        <v>82991.78</v>
      </c>
      <c r="L185" s="10">
        <v>506.54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82991.78</v>
      </c>
      <c r="T185" s="10">
        <v>104235.56</v>
      </c>
      <c r="U185" s="10">
        <v>313.22000000000003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104548.78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47218.2</v>
      </c>
      <c r="AW185" s="10">
        <v>104548.78</v>
      </c>
      <c r="AX185" s="11">
        <v>55</v>
      </c>
      <c r="AY185" s="11">
        <v>300</v>
      </c>
      <c r="AZ185" s="10">
        <v>312341.64</v>
      </c>
      <c r="BA185" s="10">
        <v>87750</v>
      </c>
      <c r="BB185" s="12">
        <v>90</v>
      </c>
      <c r="BC185" s="12">
        <v>85.119774358974396</v>
      </c>
      <c r="BD185" s="12">
        <v>10.36</v>
      </c>
      <c r="BE185" s="12"/>
      <c r="BF185" s="8" t="s">
        <v>75</v>
      </c>
      <c r="BG185" s="5"/>
      <c r="BH185" s="8" t="s">
        <v>84</v>
      </c>
      <c r="BI185" s="8" t="s">
        <v>122</v>
      </c>
      <c r="BJ185" s="8"/>
      <c r="BK185" s="8" t="s">
        <v>91</v>
      </c>
      <c r="BL185" s="6" t="s">
        <v>79</v>
      </c>
      <c r="BM185" s="12">
        <v>645913.65386614006</v>
      </c>
      <c r="BN185" s="6" t="s">
        <v>80</v>
      </c>
      <c r="BO185" s="12"/>
      <c r="BP185" s="13">
        <v>37592</v>
      </c>
      <c r="BQ185" s="13">
        <v>46721</v>
      </c>
      <c r="BR185" s="12">
        <v>45717.56</v>
      </c>
      <c r="BS185" s="12">
        <v>100</v>
      </c>
      <c r="BT185" s="12">
        <v>29.14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45047</v>
      </c>
      <c r="E186" s="17" t="s">
        <v>311</v>
      </c>
      <c r="F186" s="18">
        <v>0</v>
      </c>
      <c r="G186" s="18">
        <v>0</v>
      </c>
      <c r="H186" s="19">
        <v>44688.15</v>
      </c>
      <c r="I186" s="19">
        <v>0</v>
      </c>
      <c r="J186" s="19">
        <v>0</v>
      </c>
      <c r="K186" s="19">
        <v>44688.15</v>
      </c>
      <c r="L186" s="19">
        <v>792.36</v>
      </c>
      <c r="M186" s="19">
        <v>0</v>
      </c>
      <c r="N186" s="19">
        <v>0</v>
      </c>
      <c r="O186" s="19">
        <v>0</v>
      </c>
      <c r="P186" s="19">
        <v>792.36</v>
      </c>
      <c r="Q186" s="19">
        <v>0</v>
      </c>
      <c r="R186" s="19">
        <v>0</v>
      </c>
      <c r="S186" s="19">
        <v>43895.79</v>
      </c>
      <c r="T186" s="19">
        <v>0</v>
      </c>
      <c r="U186" s="19">
        <v>372.77</v>
      </c>
      <c r="V186" s="19">
        <v>0</v>
      </c>
      <c r="W186" s="19">
        <v>0</v>
      </c>
      <c r="X186" s="19">
        <v>372.77</v>
      </c>
      <c r="Y186" s="19">
        <v>0</v>
      </c>
      <c r="Z186" s="19">
        <v>0</v>
      </c>
      <c r="AA186" s="19">
        <v>0</v>
      </c>
      <c r="AB186" s="19">
        <v>125.06</v>
      </c>
      <c r="AC186" s="19">
        <v>84.5</v>
      </c>
      <c r="AD186" s="19">
        <v>0</v>
      </c>
      <c r="AE186" s="19">
        <v>0</v>
      </c>
      <c r="AF186" s="19">
        <v>0</v>
      </c>
      <c r="AG186" s="19">
        <v>0</v>
      </c>
      <c r="AH186" s="19">
        <v>68.510000000000005</v>
      </c>
      <c r="AI186" s="19">
        <v>80.34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9.8000000000000004E-2</v>
      </c>
      <c r="AR186" s="19">
        <v>0</v>
      </c>
      <c r="AS186" s="19">
        <v>0</v>
      </c>
      <c r="AT186" s="19">
        <v>0</v>
      </c>
      <c r="AU186" s="19">
        <f t="shared" si="2"/>
        <v>1523.6379999999999</v>
      </c>
      <c r="AV186" s="19">
        <v>0</v>
      </c>
      <c r="AW186" s="19">
        <v>0</v>
      </c>
      <c r="AX186" s="20">
        <v>53</v>
      </c>
      <c r="AY186" s="20">
        <v>300</v>
      </c>
      <c r="AZ186" s="19">
        <v>455299.47</v>
      </c>
      <c r="BA186" s="19">
        <v>128120</v>
      </c>
      <c r="BB186" s="21">
        <v>90</v>
      </c>
      <c r="BC186" s="21">
        <v>30.835319231970001</v>
      </c>
      <c r="BD186" s="21">
        <v>10.01</v>
      </c>
      <c r="BE186" s="21"/>
      <c r="BF186" s="17" t="s">
        <v>75</v>
      </c>
      <c r="BG186" s="14"/>
      <c r="BH186" s="17" t="s">
        <v>76</v>
      </c>
      <c r="BI186" s="17" t="s">
        <v>87</v>
      </c>
      <c r="BJ186" s="17"/>
      <c r="BK186" s="17" t="s">
        <v>78</v>
      </c>
      <c r="BL186" s="15" t="s">
        <v>79</v>
      </c>
      <c r="BM186" s="21">
        <v>341634.91984677</v>
      </c>
      <c r="BN186" s="15" t="s">
        <v>80</v>
      </c>
      <c r="BO186" s="21"/>
      <c r="BP186" s="22">
        <v>37588</v>
      </c>
      <c r="BQ186" s="22">
        <v>46692</v>
      </c>
      <c r="BR186" s="21">
        <v>0</v>
      </c>
      <c r="BS186" s="21">
        <v>125.06</v>
      </c>
      <c r="BT186" s="21">
        <v>84.5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45047</v>
      </c>
      <c r="E187" s="8" t="s">
        <v>312</v>
      </c>
      <c r="F187" s="9">
        <v>0</v>
      </c>
      <c r="G187" s="9">
        <v>0</v>
      </c>
      <c r="H187" s="10">
        <v>27600.400000000001</v>
      </c>
      <c r="I187" s="10">
        <v>0</v>
      </c>
      <c r="J187" s="10">
        <v>0</v>
      </c>
      <c r="K187" s="10">
        <v>27600.400000000001</v>
      </c>
      <c r="L187" s="10">
        <v>857.22</v>
      </c>
      <c r="M187" s="10">
        <v>0</v>
      </c>
      <c r="N187" s="10">
        <v>0</v>
      </c>
      <c r="O187" s="10">
        <v>0</v>
      </c>
      <c r="P187" s="10">
        <v>857.22</v>
      </c>
      <c r="Q187" s="10">
        <v>0</v>
      </c>
      <c r="R187" s="10">
        <v>0</v>
      </c>
      <c r="S187" s="10">
        <v>26743.18</v>
      </c>
      <c r="T187" s="10">
        <v>0</v>
      </c>
      <c r="U187" s="10">
        <v>230.23</v>
      </c>
      <c r="V187" s="10">
        <v>0</v>
      </c>
      <c r="W187" s="10">
        <v>0</v>
      </c>
      <c r="X187" s="10">
        <v>230.23</v>
      </c>
      <c r="Y187" s="10">
        <v>0</v>
      </c>
      <c r="Z187" s="10">
        <v>0</v>
      </c>
      <c r="AA187" s="10">
        <v>0</v>
      </c>
      <c r="AB187" s="10">
        <v>116.72</v>
      </c>
      <c r="AC187" s="10">
        <v>84.5</v>
      </c>
      <c r="AD187" s="10">
        <v>0</v>
      </c>
      <c r="AE187" s="10">
        <v>0</v>
      </c>
      <c r="AF187" s="10">
        <v>0</v>
      </c>
      <c r="AG187" s="10">
        <v>0</v>
      </c>
      <c r="AH187" s="10">
        <v>63.95</v>
      </c>
      <c r="AI187" s="10">
        <v>75.05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1E-3</v>
      </c>
      <c r="AR187" s="10">
        <v>0</v>
      </c>
      <c r="AS187" s="10">
        <v>0</v>
      </c>
      <c r="AT187" s="10">
        <v>28.89</v>
      </c>
      <c r="AU187" s="10">
        <f t="shared" si="2"/>
        <v>1398.7809999999999</v>
      </c>
      <c r="AV187" s="10">
        <v>0</v>
      </c>
      <c r="AW187" s="10">
        <v>0</v>
      </c>
      <c r="AX187" s="11">
        <v>53</v>
      </c>
      <c r="AY187" s="11">
        <v>300</v>
      </c>
      <c r="AZ187" s="10">
        <v>455483.97</v>
      </c>
      <c r="BA187" s="10">
        <v>119578</v>
      </c>
      <c r="BB187" s="12">
        <v>84</v>
      </c>
      <c r="BC187" s="12">
        <v>18.786291123785301</v>
      </c>
      <c r="BD187" s="12">
        <v>10.01</v>
      </c>
      <c r="BE187" s="12"/>
      <c r="BF187" s="8" t="s">
        <v>75</v>
      </c>
      <c r="BG187" s="5"/>
      <c r="BH187" s="8" t="s">
        <v>76</v>
      </c>
      <c r="BI187" s="8" t="s">
        <v>87</v>
      </c>
      <c r="BJ187" s="8"/>
      <c r="BK187" s="8" t="s">
        <v>78</v>
      </c>
      <c r="BL187" s="6" t="s">
        <v>79</v>
      </c>
      <c r="BM187" s="12">
        <v>208138.50612434</v>
      </c>
      <c r="BN187" s="6" t="s">
        <v>80</v>
      </c>
      <c r="BO187" s="12"/>
      <c r="BP187" s="13">
        <v>37589</v>
      </c>
      <c r="BQ187" s="13">
        <v>46692</v>
      </c>
      <c r="BR187" s="12">
        <v>0</v>
      </c>
      <c r="BS187" s="12">
        <v>116.72</v>
      </c>
      <c r="BT187" s="12">
        <v>84.5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45047</v>
      </c>
      <c r="E188" s="17" t="s">
        <v>313</v>
      </c>
      <c r="F188" s="18">
        <v>168</v>
      </c>
      <c r="G188" s="18">
        <v>167</v>
      </c>
      <c r="H188" s="19">
        <v>31917.4</v>
      </c>
      <c r="I188" s="19">
        <v>41348.03</v>
      </c>
      <c r="J188" s="19">
        <v>0</v>
      </c>
      <c r="K188" s="19">
        <v>73265.429999999993</v>
      </c>
      <c r="L188" s="19">
        <v>459.74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73265.429999999993</v>
      </c>
      <c r="T188" s="19">
        <v>79821.320000000007</v>
      </c>
      <c r="U188" s="19">
        <v>266.24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80087.56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41807.769999999997</v>
      </c>
      <c r="AW188" s="19">
        <v>80087.56</v>
      </c>
      <c r="AX188" s="20">
        <v>54</v>
      </c>
      <c r="AY188" s="20">
        <v>300</v>
      </c>
      <c r="AZ188" s="19">
        <v>283805.58</v>
      </c>
      <c r="BA188" s="19">
        <v>79830</v>
      </c>
      <c r="BB188" s="21">
        <v>90</v>
      </c>
      <c r="BC188" s="21">
        <v>82.599131905298805</v>
      </c>
      <c r="BD188" s="21">
        <v>10.01</v>
      </c>
      <c r="BE188" s="21"/>
      <c r="BF188" s="17" t="s">
        <v>75</v>
      </c>
      <c r="BG188" s="14"/>
      <c r="BH188" s="17" t="s">
        <v>84</v>
      </c>
      <c r="BI188" s="17" t="s">
        <v>146</v>
      </c>
      <c r="BJ188" s="17"/>
      <c r="BK188" s="17" t="s">
        <v>91</v>
      </c>
      <c r="BL188" s="15" t="s">
        <v>79</v>
      </c>
      <c r="BM188" s="21">
        <v>570214.80432609003</v>
      </c>
      <c r="BN188" s="15" t="s">
        <v>80</v>
      </c>
      <c r="BO188" s="21"/>
      <c r="BP188" s="22">
        <v>37589</v>
      </c>
      <c r="BQ188" s="22">
        <v>46692</v>
      </c>
      <c r="BR188" s="21">
        <v>35507.78</v>
      </c>
      <c r="BS188" s="21">
        <v>77.92</v>
      </c>
      <c r="BT188" s="21">
        <v>29.17</v>
      </c>
    </row>
    <row r="189" spans="1:72" s="1" customFormat="1" ht="18.2" customHeight="1" x14ac:dyDescent="0.15">
      <c r="A189" s="14"/>
      <c r="B189" s="15"/>
      <c r="C189" s="15"/>
      <c r="D189" s="16"/>
      <c r="E189" s="17">
        <v>12726</v>
      </c>
      <c r="F189" s="18" t="s">
        <v>314</v>
      </c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>
        <f>436500/7.782863</f>
        <v>56084.759554421042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>
        <f t="shared" si="2"/>
        <v>56084.759554421042</v>
      </c>
      <c r="AV189" s="19"/>
      <c r="AW189" s="19"/>
      <c r="AX189" s="20"/>
      <c r="AY189" s="20"/>
      <c r="AZ189" s="19"/>
      <c r="BA189" s="19"/>
      <c r="BB189" s="21"/>
      <c r="BC189" s="21"/>
      <c r="BD189" s="21"/>
      <c r="BE189" s="21"/>
      <c r="BF189" s="17"/>
      <c r="BG189" s="14"/>
      <c r="BH189" s="17"/>
      <c r="BI189" s="17"/>
      <c r="BJ189" s="17"/>
      <c r="BK189" s="17"/>
      <c r="BL189" s="15" t="s">
        <v>79</v>
      </c>
      <c r="BM189" s="21"/>
      <c r="BN189" s="15"/>
      <c r="BO189" s="21"/>
      <c r="BP189" s="22"/>
      <c r="BQ189" s="22"/>
      <c r="BR189" s="21"/>
      <c r="BS189" s="21"/>
      <c r="BT189" s="21"/>
    </row>
    <row r="190" spans="1:72" s="1" customFormat="1" ht="82.7" customHeight="1" x14ac:dyDescent="0.15">
      <c r="A190" s="23" t="s">
        <v>315</v>
      </c>
      <c r="B190" s="23" t="s">
        <v>1</v>
      </c>
      <c r="C190" s="23" t="s">
        <v>2</v>
      </c>
      <c r="D190" s="23" t="s">
        <v>2</v>
      </c>
      <c r="E190" s="23" t="s">
        <v>4</v>
      </c>
      <c r="F190" s="23" t="s">
        <v>316</v>
      </c>
      <c r="G190" s="23" t="s">
        <v>317</v>
      </c>
      <c r="H190" s="23" t="s">
        <v>7</v>
      </c>
      <c r="I190" s="23" t="s">
        <v>8</v>
      </c>
      <c r="J190" s="23" t="s">
        <v>318</v>
      </c>
      <c r="K190" s="23" t="s">
        <v>10</v>
      </c>
      <c r="L190" s="24" t="s">
        <v>11</v>
      </c>
      <c r="M190" s="23" t="s">
        <v>12</v>
      </c>
      <c r="N190" s="23" t="s">
        <v>13</v>
      </c>
      <c r="O190" s="23" t="s">
        <v>14</v>
      </c>
      <c r="P190" s="23" t="s">
        <v>15</v>
      </c>
      <c r="Q190" s="23" t="s">
        <v>16</v>
      </c>
      <c r="R190" s="23" t="s">
        <v>17</v>
      </c>
      <c r="S190" s="23" t="s">
        <v>18</v>
      </c>
      <c r="T190" s="23" t="s">
        <v>19</v>
      </c>
      <c r="U190" s="23" t="s">
        <v>20</v>
      </c>
      <c r="V190" s="23" t="s">
        <v>21</v>
      </c>
      <c r="W190" s="23" t="s">
        <v>22</v>
      </c>
      <c r="X190" s="23" t="s">
        <v>23</v>
      </c>
      <c r="Y190" s="23" t="s">
        <v>24</v>
      </c>
      <c r="Z190" s="23" t="s">
        <v>25</v>
      </c>
      <c r="AA190" s="23" t="s">
        <v>26</v>
      </c>
      <c r="AB190" s="23" t="s">
        <v>27</v>
      </c>
      <c r="AC190" s="23" t="s">
        <v>28</v>
      </c>
      <c r="AD190" s="23" t="s">
        <v>29</v>
      </c>
      <c r="AE190" s="23" t="s">
        <v>30</v>
      </c>
      <c r="AF190" s="23" t="s">
        <v>31</v>
      </c>
      <c r="AG190" s="23" t="s">
        <v>32</v>
      </c>
      <c r="AH190" s="23" t="s">
        <v>33</v>
      </c>
      <c r="AI190" s="23" t="s">
        <v>34</v>
      </c>
      <c r="AJ190" s="23" t="s">
        <v>35</v>
      </c>
      <c r="AK190" s="23" t="s">
        <v>36</v>
      </c>
      <c r="AL190" s="23" t="s">
        <v>37</v>
      </c>
      <c r="AM190" s="23" t="s">
        <v>38</v>
      </c>
      <c r="AN190" s="23" t="s">
        <v>39</v>
      </c>
      <c r="AO190" s="23" t="s">
        <v>40</v>
      </c>
      <c r="AP190" s="23" t="s">
        <v>41</v>
      </c>
      <c r="AQ190" s="23" t="s">
        <v>42</v>
      </c>
      <c r="AR190" s="23" t="s">
        <v>43</v>
      </c>
      <c r="AS190" s="25" t="s">
        <v>44</v>
      </c>
      <c r="AT190" s="25" t="s">
        <v>45</v>
      </c>
      <c r="AU190" s="23" t="s">
        <v>46</v>
      </c>
      <c r="AV190" s="23" t="s">
        <v>47</v>
      </c>
      <c r="AW190" s="23" t="s">
        <v>48</v>
      </c>
      <c r="AX190" s="23" t="s">
        <v>49</v>
      </c>
      <c r="AY190" s="23" t="s">
        <v>50</v>
      </c>
      <c r="AZ190" s="23" t="s">
        <v>51</v>
      </c>
      <c r="BA190" s="23" t="s">
        <v>52</v>
      </c>
      <c r="BB190" s="23" t="s">
        <v>53</v>
      </c>
      <c r="BC190" s="23" t="s">
        <v>54</v>
      </c>
      <c r="BD190" s="23" t="s">
        <v>55</v>
      </c>
      <c r="BE190" s="23" t="s">
        <v>56</v>
      </c>
      <c r="BF190" s="23" t="s">
        <v>57</v>
      </c>
      <c r="BG190" s="23" t="s">
        <v>58</v>
      </c>
      <c r="BH190" s="23" t="s">
        <v>59</v>
      </c>
      <c r="BI190" s="23" t="s">
        <v>60</v>
      </c>
      <c r="BJ190" s="23" t="s">
        <v>61</v>
      </c>
      <c r="BK190" s="23" t="s">
        <v>62</v>
      </c>
      <c r="BL190" s="23" t="s">
        <v>63</v>
      </c>
      <c r="BM190" s="23" t="s">
        <v>64</v>
      </c>
      <c r="BN190" s="23" t="s">
        <v>65</v>
      </c>
      <c r="BO190" s="23" t="s">
        <v>66</v>
      </c>
      <c r="BP190" s="23" t="s">
        <v>319</v>
      </c>
      <c r="BQ190" s="23" t="s">
        <v>320</v>
      </c>
      <c r="BR190" s="24" t="s">
        <v>69</v>
      </c>
      <c r="BS190" s="23" t="s">
        <v>70</v>
      </c>
      <c r="BT190" s="23" t="s">
        <v>71</v>
      </c>
    </row>
    <row r="191" spans="1:72" s="32" customFormat="1" ht="13.35" customHeight="1" x14ac:dyDescent="0.2">
      <c r="A191" s="26" t="s">
        <v>321</v>
      </c>
      <c r="B191" s="27"/>
      <c r="C191" s="27"/>
      <c r="D191" s="27"/>
      <c r="E191" s="27"/>
      <c r="F191" s="28"/>
      <c r="G191" s="28"/>
      <c r="H191" s="29">
        <f>SUMIF($BL$3:$BL$190,"UDIS",H3:H190)</f>
        <v>7812486.7300000088</v>
      </c>
      <c r="I191" s="29">
        <f t="shared" ref="I191:AW191" si="3">SUMIF($BL$3:$BL$190,"UDIS",I3:I190)</f>
        <v>3428064.459999999</v>
      </c>
      <c r="J191" s="29">
        <f t="shared" si="3"/>
        <v>20590.060000000001</v>
      </c>
      <c r="K191" s="29">
        <f t="shared" si="3"/>
        <v>11240551.189999999</v>
      </c>
      <c r="L191" s="29">
        <f t="shared" si="3"/>
        <v>93180.060000000027</v>
      </c>
      <c r="M191" s="29">
        <f t="shared" si="3"/>
        <v>58520.34</v>
      </c>
      <c r="N191" s="29">
        <f t="shared" si="3"/>
        <v>0</v>
      </c>
      <c r="O191" s="29">
        <f t="shared" si="3"/>
        <v>34935.47</v>
      </c>
      <c r="P191" s="29">
        <f t="shared" si="3"/>
        <v>32020.5</v>
      </c>
      <c r="Q191" s="29">
        <f t="shared" si="3"/>
        <v>109041.73999999999</v>
      </c>
      <c r="R191" s="29">
        <f t="shared" si="3"/>
        <v>56084.759554421042</v>
      </c>
      <c r="S191" s="29">
        <f>SUMIF($BL$3:$BL$190,"UDIS",S3:S190)-M191</f>
        <v>11006033.140000001</v>
      </c>
      <c r="T191" s="29">
        <f t="shared" si="3"/>
        <v>6484321.3899999987</v>
      </c>
      <c r="U191" s="29">
        <f t="shared" si="3"/>
        <v>65553.450000000012</v>
      </c>
      <c r="V191" s="29">
        <f t="shared" si="3"/>
        <v>0</v>
      </c>
      <c r="W191" s="29">
        <f t="shared" si="3"/>
        <v>49708.430000000008</v>
      </c>
      <c r="X191" s="29">
        <f t="shared" si="3"/>
        <v>21136.909999999989</v>
      </c>
      <c r="Y191" s="29">
        <f t="shared" si="3"/>
        <v>0</v>
      </c>
      <c r="Z191" s="29">
        <f t="shared" si="3"/>
        <v>0</v>
      </c>
      <c r="AA191" s="29">
        <f t="shared" si="3"/>
        <v>6479029.5000000009</v>
      </c>
      <c r="AB191" s="29">
        <f t="shared" si="3"/>
        <v>6198.27</v>
      </c>
      <c r="AC191" s="29">
        <f t="shared" si="3"/>
        <v>845</v>
      </c>
      <c r="AD191" s="29">
        <f t="shared" si="3"/>
        <v>225</v>
      </c>
      <c r="AE191" s="29">
        <f t="shared" si="3"/>
        <v>0</v>
      </c>
      <c r="AF191" s="29">
        <f t="shared" si="3"/>
        <v>504.23999999999995</v>
      </c>
      <c r="AG191" s="29">
        <f t="shared" si="3"/>
        <v>0</v>
      </c>
      <c r="AH191" s="29">
        <f t="shared" si="3"/>
        <v>4697.8599999999969</v>
      </c>
      <c r="AI191" s="29">
        <f t="shared" si="3"/>
        <v>4542.47</v>
      </c>
      <c r="AJ191" s="29">
        <f t="shared" si="3"/>
        <v>9781.880000000001</v>
      </c>
      <c r="AK191" s="29">
        <f t="shared" si="3"/>
        <v>84.5</v>
      </c>
      <c r="AL191" s="29">
        <f t="shared" si="3"/>
        <v>825</v>
      </c>
      <c r="AM191" s="29">
        <f t="shared" si="3"/>
        <v>4045.22</v>
      </c>
      <c r="AN191" s="29">
        <f t="shared" si="3"/>
        <v>0</v>
      </c>
      <c r="AO191" s="29">
        <f t="shared" si="3"/>
        <v>9806.0000000000018</v>
      </c>
      <c r="AP191" s="29">
        <f t="shared" si="3"/>
        <v>8095.37</v>
      </c>
      <c r="AQ191" s="29">
        <f t="shared" si="3"/>
        <v>978.2410000000001</v>
      </c>
      <c r="AR191" s="29">
        <f t="shared" si="3"/>
        <v>0</v>
      </c>
      <c r="AS191" s="29">
        <f t="shared" si="3"/>
        <v>84027.704200000007</v>
      </c>
      <c r="AT191" s="29">
        <f t="shared" si="3"/>
        <v>69946.309999999983</v>
      </c>
      <c r="AU191" s="30">
        <f t="shared" si="3"/>
        <v>178992.78635442108</v>
      </c>
      <c r="AV191" s="29">
        <f t="shared" si="3"/>
        <v>3454288.5499999984</v>
      </c>
      <c r="AW191" s="29">
        <f t="shared" si="3"/>
        <v>6479029.5000000009</v>
      </c>
      <c r="AX191" s="28"/>
      <c r="AY191" s="28"/>
      <c r="AZ191" s="28"/>
      <c r="BA191" s="29">
        <v>17734110.699999999</v>
      </c>
      <c r="BB191" s="28"/>
      <c r="BC191" s="28">
        <v>9801.8059061683907</v>
      </c>
      <c r="BD191" s="28"/>
      <c r="BE191" s="28"/>
      <c r="BF191" s="28"/>
      <c r="BG191" s="28"/>
      <c r="BH191" s="28"/>
      <c r="BI191" s="28"/>
      <c r="BJ191" s="28"/>
      <c r="BK191" s="28"/>
      <c r="BL191" s="28"/>
      <c r="BM191" s="31"/>
      <c r="BN191" s="28"/>
      <c r="BO191" s="28"/>
      <c r="BP191" s="28"/>
      <c r="BQ191" s="28"/>
      <c r="BR191" s="28">
        <v>2990815.59</v>
      </c>
      <c r="BS191" s="28"/>
      <c r="BT191" s="28"/>
    </row>
    <row r="192" spans="1:72" s="32" customFormat="1" ht="13.35" customHeight="1" x14ac:dyDescent="0.2">
      <c r="A192" s="26" t="s">
        <v>322</v>
      </c>
      <c r="B192" s="27"/>
      <c r="C192" s="27"/>
      <c r="D192" s="27"/>
      <c r="E192" s="27"/>
      <c r="F192" s="28"/>
      <c r="G192" s="31" t="s">
        <v>323</v>
      </c>
      <c r="H192" s="29">
        <f>SUMIF($BL$3:$BL$190,"PESOS",H3:H190)</f>
        <v>0</v>
      </c>
      <c r="I192" s="29">
        <f t="shared" ref="I192:AW192" si="4">SUMIF($BL$3:$BL$190,"PESOS",I3:I190)</f>
        <v>0</v>
      </c>
      <c r="J192" s="29">
        <f t="shared" si="4"/>
        <v>0</v>
      </c>
      <c r="K192" s="29">
        <f t="shared" si="4"/>
        <v>0</v>
      </c>
      <c r="L192" s="29">
        <f t="shared" si="4"/>
        <v>0</v>
      </c>
      <c r="M192" s="29">
        <f t="shared" si="4"/>
        <v>0</v>
      </c>
      <c r="N192" s="29">
        <f t="shared" si="4"/>
        <v>0</v>
      </c>
      <c r="O192" s="29">
        <f t="shared" si="4"/>
        <v>0</v>
      </c>
      <c r="P192" s="29">
        <f t="shared" si="4"/>
        <v>0</v>
      </c>
      <c r="Q192" s="29">
        <f t="shared" si="4"/>
        <v>0</v>
      </c>
      <c r="R192" s="29">
        <f t="shared" si="4"/>
        <v>0</v>
      </c>
      <c r="S192" s="29">
        <f t="shared" si="4"/>
        <v>0</v>
      </c>
      <c r="T192" s="29">
        <f t="shared" si="4"/>
        <v>0</v>
      </c>
      <c r="U192" s="29">
        <f t="shared" si="4"/>
        <v>0</v>
      </c>
      <c r="V192" s="29">
        <f t="shared" si="4"/>
        <v>0</v>
      </c>
      <c r="W192" s="29">
        <f t="shared" si="4"/>
        <v>0</v>
      </c>
      <c r="X192" s="29">
        <f t="shared" si="4"/>
        <v>0</v>
      </c>
      <c r="Y192" s="29">
        <f t="shared" si="4"/>
        <v>0</v>
      </c>
      <c r="Z192" s="29">
        <f t="shared" si="4"/>
        <v>0</v>
      </c>
      <c r="AA192" s="29">
        <f t="shared" si="4"/>
        <v>0</v>
      </c>
      <c r="AB192" s="29">
        <f t="shared" si="4"/>
        <v>0</v>
      </c>
      <c r="AC192" s="29">
        <f t="shared" si="4"/>
        <v>0</v>
      </c>
      <c r="AD192" s="29">
        <f t="shared" si="4"/>
        <v>0</v>
      </c>
      <c r="AE192" s="29">
        <f t="shared" si="4"/>
        <v>0</v>
      </c>
      <c r="AF192" s="29">
        <f t="shared" si="4"/>
        <v>0</v>
      </c>
      <c r="AG192" s="29">
        <f t="shared" si="4"/>
        <v>0</v>
      </c>
      <c r="AH192" s="29">
        <f t="shared" si="4"/>
        <v>0</v>
      </c>
      <c r="AI192" s="29">
        <f t="shared" si="4"/>
        <v>0</v>
      </c>
      <c r="AJ192" s="29">
        <f t="shared" si="4"/>
        <v>0</v>
      </c>
      <c r="AK192" s="29">
        <f t="shared" si="4"/>
        <v>0</v>
      </c>
      <c r="AL192" s="29">
        <f t="shared" si="4"/>
        <v>0</v>
      </c>
      <c r="AM192" s="29">
        <f t="shared" si="4"/>
        <v>0</v>
      </c>
      <c r="AN192" s="29">
        <f t="shared" si="4"/>
        <v>0</v>
      </c>
      <c r="AO192" s="29">
        <f t="shared" si="4"/>
        <v>0</v>
      </c>
      <c r="AP192" s="29">
        <f t="shared" si="4"/>
        <v>0</v>
      </c>
      <c r="AQ192" s="29">
        <f t="shared" si="4"/>
        <v>0</v>
      </c>
      <c r="AR192" s="29">
        <f t="shared" si="4"/>
        <v>0</v>
      </c>
      <c r="AS192" s="29">
        <f t="shared" si="4"/>
        <v>0</v>
      </c>
      <c r="AT192" s="29">
        <f t="shared" si="4"/>
        <v>0</v>
      </c>
      <c r="AU192" s="30">
        <f t="shared" si="4"/>
        <v>0</v>
      </c>
      <c r="AV192" s="29">
        <f t="shared" si="4"/>
        <v>0</v>
      </c>
      <c r="AW192" s="29">
        <f t="shared" si="4"/>
        <v>0</v>
      </c>
      <c r="AX192" s="28"/>
      <c r="AY192" s="28"/>
      <c r="AZ192" s="28"/>
      <c r="BA192" s="29">
        <v>0</v>
      </c>
      <c r="BB192" s="28"/>
      <c r="BC192" s="29">
        <v>0</v>
      </c>
      <c r="BD192" s="28"/>
      <c r="BE192" s="28"/>
      <c r="BF192" s="28"/>
      <c r="BG192" s="28"/>
      <c r="BH192" s="28"/>
      <c r="BI192" s="28"/>
      <c r="BJ192" s="28"/>
      <c r="BK192" s="28"/>
      <c r="BL192" s="31" t="s">
        <v>324</v>
      </c>
      <c r="BM192" s="29">
        <v>85658448.102079794</v>
      </c>
      <c r="BN192" s="28"/>
      <c r="BO192" s="28"/>
      <c r="BP192" s="28"/>
      <c r="BQ192" s="28"/>
      <c r="BR192" s="28">
        <v>0</v>
      </c>
      <c r="BS192" s="28"/>
      <c r="BT192" s="28"/>
    </row>
    <row r="193" spans="1:72" s="1" customFormat="1" ht="18.2" customHeight="1" x14ac:dyDescent="0.15">
      <c r="A193" s="33" t="s">
        <v>325</v>
      </c>
      <c r="B193" s="34"/>
      <c r="C193" s="34"/>
      <c r="D193" s="34"/>
      <c r="E193" s="34"/>
      <c r="F193" s="34"/>
      <c r="G193" s="34"/>
      <c r="H193" s="33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35"/>
      <c r="Z193" s="35"/>
      <c r="AA193" s="35"/>
      <c r="AB193" s="35"/>
      <c r="AC193" s="34"/>
      <c r="AD193" s="34"/>
      <c r="AE193" s="34"/>
      <c r="AF193" s="34"/>
      <c r="AG193" s="34"/>
      <c r="AH193" s="34"/>
      <c r="AI193" s="34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7">
        <v>69.575268817204304</v>
      </c>
      <c r="AY193" s="37">
        <v>319.35483870967698</v>
      </c>
      <c r="AZ193" s="38">
        <v>355549.46358259098</v>
      </c>
      <c r="BA193" s="38">
        <v>95344.681182795699</v>
      </c>
      <c r="BB193" s="35"/>
      <c r="BC193" s="35">
        <v>52.6978812159591</v>
      </c>
      <c r="BD193" s="35">
        <v>10.0740290014064</v>
      </c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</row>
    <row r="194" spans="1:72" s="1" customFormat="1" ht="8.25" x14ac:dyDescent="0.15"/>
    <row r="196" spans="1:72" x14ac:dyDescent="0.2">
      <c r="AU196" s="40">
        <f>+'[1]REPORTE COBRANZA N'!C35</f>
        <v>176806.80963711598</v>
      </c>
    </row>
    <row r="198" spans="1:72" x14ac:dyDescent="0.2">
      <c r="AU198" s="40">
        <f>+AU191-AU196</f>
        <v>2185.9767173051077</v>
      </c>
    </row>
    <row r="199" spans="1:72" x14ac:dyDescent="0.2">
      <c r="AT199" s="41" t="s">
        <v>326</v>
      </c>
      <c r="AU199" s="42">
        <f>+'[1]REPORTE COBRANZA N'!C34</f>
        <v>2185.9809173051026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2023-05-24T23:31:50Z</dcterms:created>
  <dcterms:modified xsi:type="dcterms:W3CDTF">2023-05-24T23:32:22Z</dcterms:modified>
</cp:coreProperties>
</file>